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480" windowHeight="8910" tabRatio="701" firstSheet="13" activeTab="15"/>
  </bookViews>
  <sheets>
    <sheet name="Metodologia str. tyt." sheetId="1" r:id="rId1"/>
    <sheet name="Metodologia Inf. ogólne" sheetId="2" r:id="rId2"/>
    <sheet name=" Zawartośc audytu ex-ante" sheetId="3" r:id="rId3"/>
    <sheet name="Audyt ex-ante str.tyt." sheetId="4" r:id="rId4"/>
    <sheet name="Wykaz audytów" sheetId="5" r:id="rId5"/>
    <sheet name="1. Ocena charakt. energ." sheetId="6" r:id="rId6"/>
    <sheet name="2. Opis techn. bud." sheetId="7" r:id="rId7"/>
    <sheet name="3a. Karta audytu źródło" sheetId="8" r:id="rId8"/>
    <sheet name="3b. Karta audytu sieć" sheetId="9" r:id="rId9"/>
    <sheet name="4. Zest. zbiorcze robót" sheetId="10" r:id="rId10"/>
    <sheet name="5. Zapotrzebowanie na moc i en." sheetId="11" r:id="rId11"/>
    <sheet name="6. Obl. efektu energ. projektu" sheetId="12" r:id="rId12"/>
    <sheet name="7. Obl. planowanego efektu eko." sheetId="13" r:id="rId13"/>
    <sheet name="8. Obl. ekonom. projektu" sheetId="14" r:id="rId14"/>
    <sheet name="8a. koszty eksploatacyjne" sheetId="15" r:id="rId15"/>
    <sheet name="9. Wymagania programowe " sheetId="16" r:id="rId16"/>
  </sheets>
  <externalReferences>
    <externalReference r:id="rId19"/>
  </externalReferences>
  <definedNames>
    <definedName name="_xlfn.IFERROR" hidden="1">#NAME?</definedName>
    <definedName name="activity_ca_el_ex_local_0" localSheetId="10">'5. Zapotrzebowanie na moc i en.'!$C$10:$K$10</definedName>
    <definedName name="activity_ca_el_ex_local_0_0" localSheetId="10">'5. Zapotrzebowanie na moc i en.'!$C$10</definedName>
    <definedName name="activity_ca_el_ex_local_0_1" localSheetId="10">'5. Zapotrzebowanie na moc i en.'!$D$10</definedName>
    <definedName name="activity_ca_el_ex_local_0_2" localSheetId="10">'5. Zapotrzebowanie na moc i en.'!$E$10</definedName>
    <definedName name="activity_ca_el_ex_local_0_3" localSheetId="10">'5. Zapotrzebowanie na moc i en.'!$F$10</definedName>
    <definedName name="activity_ca_el_ex_local_0_4" localSheetId="10">'5. Zapotrzebowanie na moc i en.'!$G$10</definedName>
    <definedName name="activity_ca_el_ex_local_0_5" localSheetId="10">'5. Zapotrzebowanie na moc i en.'!$H$10</definedName>
    <definedName name="activity_ca_el_ex_local_0_6" localSheetId="10">'5. Zapotrzebowanie na moc i en.'!$I$10</definedName>
    <definedName name="activity_ca_el_ex_local_0_7" localSheetId="10">'5. Zapotrzebowanie na moc i en.'!$K$10</definedName>
    <definedName name="activity_non_el_ex_local_0" localSheetId="10">'5. Zapotrzebowanie na moc i en.'!$C$14:$K$14</definedName>
    <definedName name="activity_non_el_ex_local_0_0" localSheetId="10">'5. Zapotrzebowanie na moc i en.'!$C$14</definedName>
    <definedName name="activity_non_el_ex_local_0_1" localSheetId="10">'5. Zapotrzebowanie na moc i en.'!$D$14</definedName>
    <definedName name="activity_non_el_ex_local_0_2" localSheetId="10">'5. Zapotrzebowanie na moc i en.'!$E$14</definedName>
    <definedName name="activity_non_el_ex_local_0_3" localSheetId="10">'5. Zapotrzebowanie na moc i en.'!$F$14</definedName>
    <definedName name="activity_non_el_ex_local_0_4" localSheetId="10">'5. Zapotrzebowanie na moc i en.'!$G$14</definedName>
    <definedName name="activity_non_el_ex_local_0_5" localSheetId="10">'5. Zapotrzebowanie na moc i en.'!$H$14</definedName>
    <definedName name="activity_non_el_ex_local_0_6" localSheetId="10">'5. Zapotrzebowanie na moc i en.'!$I$14</definedName>
    <definedName name="activity_non_el_ex_local_0_7" localSheetId="10">'5. Zapotrzebowanie na moc i en.'!$K$14</definedName>
    <definedName name="approved_grant_rate">'[1]część I,II,III'!$J$41</definedName>
    <definedName name="cost_breakdown_annual_total">'[1]część I,II,III'!$C$77:$I$77</definedName>
    <definedName name="cost_breakdown_annual_total_0">'[1]część I,II,III'!$C$77</definedName>
    <definedName name="cost_breakdown_annual_total_1">'[1]część I,II,III'!$D$77</definedName>
    <definedName name="cost_breakdown_annual_total_2">'[1]część I,II,III'!$E$77</definedName>
    <definedName name="cost_breakdown_annual_total_3">'[1]część I,II,III'!$F$77</definedName>
    <definedName name="disbursement_datevalue">'[1]część V'!$D$48:$O$48</definedName>
    <definedName name="dr_monthlist_0">'[1]część V'!$D$35:$O$35</definedName>
    <definedName name="dr_monthlist_1">'[1]część V'!$D$36:$O$36</definedName>
    <definedName name="dr_monthlist_10">'[1]część V'!$D$45:$O$45</definedName>
    <definedName name="dr_monthlist_10_0">'[1]część V'!$D$45</definedName>
    <definedName name="dr_monthlist_11">'[1]część V'!$D$46:$O$46</definedName>
    <definedName name="dr_monthlist_2">'[1]część V'!$D$37:$O$37</definedName>
    <definedName name="dr_monthlist_3">'[1]część V'!$D$38:$O$38</definedName>
    <definedName name="dr_monthlist_4">'[1]część V'!$D$39:$O$39</definedName>
    <definedName name="dr_monthlist_5">'[1]część V'!$D$40:$O$40</definedName>
    <definedName name="dr_monthlist_6">'[1]część V'!$D$41:$O$41</definedName>
    <definedName name="dr_monthlist_7">'[1]część V'!$D$42:$O$42</definedName>
    <definedName name="dr_monthlist_8">'[1]część V'!$D$43:$O$43</definedName>
    <definedName name="dr_monthlist_9">'[1]część V'!$D$44:$O$44</definedName>
    <definedName name="Dwuklik_1">'[1]VBA'!$D$1</definedName>
    <definedName name="Dwuklik_2">'[1]VBA'!$D$2</definedName>
    <definedName name="eligible_expense_category_0">'[1]część I,II,III'!$C$65:$I$65</definedName>
    <definedName name="eligible_expense_category_1">'[1]część I,II,III'!$C$66:$I$66</definedName>
    <definedName name="eligible_expense_category_2">'[1]część I,II,III'!$C$67:$I$67</definedName>
    <definedName name="eligible_expense_category_3">'[1]część I,II,III'!$C$68:$I$68</definedName>
    <definedName name="eligible_expense_category_4">'[1]część I,II,III'!$C$69:$I$69</definedName>
    <definedName name="eligible_expense_category_6">'[1]część I,II,III'!$C$70:$I$70</definedName>
    <definedName name="eligible_expense_category_7">'[1]część I,II,III'!$C$71:$I$71</definedName>
    <definedName name="eligible_expense_category_8">'[1]część I,II,III'!$C$72:$I$72</definedName>
    <definedName name="grand_total_disbursed_eur">'[1]część I,II,III'!$C$43:$C$43</definedName>
    <definedName name="grand_total_funded_eur">'[1]część I,II,III'!$C$41:$C$41</definedName>
    <definedName name="Ilosc_Dzialan">'[1]Sumy_posrednie'!$C$2</definedName>
    <definedName name="kwota_Rocz_koszt_Kwal_2013">'[1]Sumy_posrednie'!$D$19:$AM$19</definedName>
    <definedName name="kwota_Rocz_koszt_Kwal_2015">'[1]Sumy_posrednie'!$D$21:$AM$21</definedName>
    <definedName name="kwota_Rocz_koszt_Kwal_2016">'[1]Sumy_posrednie'!$D$22:$AM$22</definedName>
    <definedName name="kwota_Rocz_koszt_Kwal_2017">'[1]Sumy_posrednie'!$D$23:$AM$23</definedName>
    <definedName name="kwota_Rocz_koszt_nieKwal_2013">'[1]Sumy_posrednie'!$D$33:$AM$33</definedName>
    <definedName name="kwota_Rocz_koszt_nieKwal_2015">'[1]Sumy_posrednie'!$D$35:$AM$35</definedName>
    <definedName name="kwota_Rocz_koszt_nieKwal_2016">'[1]Sumy_posrednie'!$D$36:$AM$36</definedName>
    <definedName name="kwota_Rocz_koszt_nieKwal_2017">'[1]Sumy_posrednie'!$D$37:$AM$37</definedName>
    <definedName name="kwota_Rocz_nieref_koszt_Kwal_2013">'[1]Sumy_posrednie'!$D$26:$AM$26</definedName>
    <definedName name="kwota_Rocz_nieref_koszt_Kwal_2015">'[1]Sumy_posrednie'!$D$28:$AM$28</definedName>
    <definedName name="kwota_Rocz_nieref_koszt_Kwal_2016">'[1]Sumy_posrednie'!$D$29:$AM$29</definedName>
    <definedName name="kwota_Rocz_nieref_koszt_Kwal_2017">'[1]Sumy_posrednie'!$D$30:$AM$30</definedName>
    <definedName name="L_Finansowanie_Projektu">'[1]Listy'!$Q:$Q</definedName>
    <definedName name="L_Forma_Prawna_A">'[1]Listy'!$O:$O</definedName>
    <definedName name="L_Forma_Prawna_B">'[1]Listy'!$P:$P</definedName>
    <definedName name="L_FUndusz_Op_1">'[1]Listy'!$H:$H</definedName>
    <definedName name="L_Miesiac">'[1]Listy'!$M:$M</definedName>
    <definedName name="L_Pom_Pub_5_1_3">'[1]Listy'!$U:$U</definedName>
    <definedName name="L_PrawdWyst">'[1]Listy'!$D:$D</definedName>
    <definedName name="L_Program">'[1]Listy'!$B:$B</definedName>
    <definedName name="L_Rodzaj_Forma_Prawna">'[1]Listy'!$S:$S</definedName>
    <definedName name="L_Rok">'[1]Listy'!$N:$N</definedName>
    <definedName name="L_TAK_NIE_NIEDOTYCZY">'[1]Listy'!$V:$V</definedName>
    <definedName name="L_TakNie">'[1]Listy'!$E:$E</definedName>
    <definedName name="L_TypProjektu">'[1]Listy'!$A:$A</definedName>
    <definedName name="L_Wazne">'[1]Listy'!$C:$C</definedName>
    <definedName name="last_pir_date">'[1]część I,II,III'!$I$36:$I$36</definedName>
    <definedName name="mies_koszt_kwal">'[1]Sumy_posrednie'!$D$15:$AM$15</definedName>
    <definedName name="mies_koszt_nieKwal">'[1]Sumy_posrednie'!$D$17:$AM$17</definedName>
    <definedName name="mies_nieref_koszt_Kwa">'[1]Sumy_posrednie'!$D$16:$AM$16</definedName>
    <definedName name="monthly_fund_date">'[1]Sumy_posrednie'!$D$7:$AM$7</definedName>
    <definedName name="monthly_fund_datevalue">'[1]Sumy_posrednie'!$D$8:$AM$8</definedName>
    <definedName name="months_of_year">'[1]List'!$C$3:$N$3</definedName>
    <definedName name="non_eligible_expense_category">'[1]część I,II,III'!$C$84:$I$84</definedName>
    <definedName name="_xlnm.Print_Area" localSheetId="2">' Zawartośc audytu ex-ante'!$B$1:$I$17</definedName>
    <definedName name="_xlnm.Print_Area" localSheetId="5">'1. Ocena charakt. energ.'!$A$1:$O$232</definedName>
    <definedName name="_xlnm.Print_Area" localSheetId="6">'2. Opis techn. bud.'!$B$1:$J$111</definedName>
    <definedName name="_xlnm.Print_Area" localSheetId="7">'3a. Karta audytu źródło'!$B$1:$H$40</definedName>
    <definedName name="_xlnm.Print_Area" localSheetId="8">'3b. Karta audytu sieć'!$A$2:$E$16</definedName>
    <definedName name="_xlnm.Print_Area" localSheetId="9">'4. Zest. zbiorcze robót'!$A$2:$E$139</definedName>
    <definedName name="_xlnm.Print_Area" localSheetId="10">'5. Zapotrzebowanie na moc i en.'!$B$1:$T$41</definedName>
    <definedName name="_xlnm.Print_Area" localSheetId="11">'6. Obl. efektu energ. projektu'!$A$1:$O$36</definedName>
    <definedName name="_xlnm.Print_Area" localSheetId="12">'7. Obl. planowanego efektu eko.'!$A$1:$J$38</definedName>
    <definedName name="_xlnm.Print_Area" localSheetId="13">'8. Obl. ekonom. projektu'!$B:$G</definedName>
    <definedName name="_xlnm.Print_Area" localSheetId="15">'9. Wymagania programowe '!$A$3:$I$31</definedName>
    <definedName name="_xlnm.Print_Area" localSheetId="3">'Audyt ex-ante str.tyt.'!$A$1:$I$35</definedName>
    <definedName name="_xlnm.Print_Area" localSheetId="1">'Metodologia Inf. ogólne'!$B$2:$I$23</definedName>
    <definedName name="_xlnm.Print_Area" localSheetId="4">'Wykaz audytów'!$A$3:$C$25</definedName>
    <definedName name="other_eligible_expense_category_0">'[1]część I,II,III'!$C$73:$I$73</definedName>
    <definedName name="other_eligible_expense_category_1">'[1]część I,II,III'!$C$74:$I$74</definedName>
    <definedName name="other_eligible_expense_category_2">'[1]część I,II,III'!$C$75:$I$75</definedName>
    <definedName name="other_eligible_expense_category_3">'[1]część I,II,III'!$C$76:$I$76</definedName>
    <definedName name="P_Podatek_4_5_1">'[1]Wniosek'!$P$141</definedName>
    <definedName name="pir1_actual_start_datevalue">'[1]część V'!$C$32</definedName>
    <definedName name="project_planned_completion_datevalue">'[1]Sumy_posrednie'!$B$6</definedName>
    <definedName name="project_planned_start">'[1]część I,II,III'!$C$36</definedName>
    <definedName name="project_planned_start_datevalue">'[1]Sumy_posrednie'!$B$5</definedName>
    <definedName name="report_period_end_month_datevalue">'[1]część V'!$D$34:$O$34</definedName>
    <definedName name="report_period_end_month_datevalue_0">'[1]część V'!$D$34</definedName>
    <definedName name="report_period_end_month_datevalue_1">'[1]część V'!$E$34</definedName>
    <definedName name="report_period_end_month_datevalue_10">'[1]część V'!$N$34</definedName>
    <definedName name="report_period_end_month_datevalue_2">'[1]część V'!$F$34</definedName>
    <definedName name="report_period_end_month_datevalue_3">'[1]część V'!$G$34</definedName>
    <definedName name="report_period_end_month_datevalue_4">'[1]część V'!$H$34</definedName>
    <definedName name="report_period_end_month_datevalue_5">'[1]część V'!$I$34</definedName>
    <definedName name="report_period_end_month_datevalue_6">'[1]część V'!$J$34</definedName>
    <definedName name="report_period_end_month_datevalue_7">'[1]część V'!$K$34</definedName>
    <definedName name="report_period_end_month_datevalue_8">'[1]część V'!$L$34</definedName>
    <definedName name="report_period_end_month_datevalue_9">'[1]część V'!$M$34</definedName>
    <definedName name="report_period_end_month_text">'[1]część V'!$D$16:$O$16</definedName>
    <definedName name="report_period_start_month_datevalue">'[1]część V'!$D$33:$O$33</definedName>
    <definedName name="report_period_start_month_datevalue_0">'[1]część V'!$D$33</definedName>
    <definedName name="report_period_start_month_datevalue_1">'[1]część V'!$E$33</definedName>
    <definedName name="report_period_start_month_datevalue_10">'[1]część V'!$N$33</definedName>
    <definedName name="report_period_start_month_datevalue_2">'[1]część V'!$F$33</definedName>
    <definedName name="report_period_start_month_datevalue_3">'[1]część V'!$G$33</definedName>
    <definedName name="report_period_start_month_datevalue_4">'[1]część V'!$H$33</definedName>
    <definedName name="report_period_start_month_datevalue_5">'[1]część V'!$I$33</definedName>
    <definedName name="report_period_start_month_datevalue_6">'[1]część V'!$J$33</definedName>
    <definedName name="report_period_start_month_datevalue_7">'[1]część V'!$K$33</definedName>
    <definedName name="report_period_start_month_datevalue_8">'[1]część V'!$L$33</definedName>
    <definedName name="report_period_start_month_datevalue_9">'[1]część V'!$M$33</definedName>
    <definedName name="Rocz_koszt_Kwal_2013">'[1]Sumy_posrednie'!$C$19</definedName>
    <definedName name="Rocz_koszt_Kwal_2014">'[1]Sumy_posrednie'!$C$20</definedName>
    <definedName name="Rocz_koszt_nieKwal_2013">'[1]Sumy_posrednie'!$C$33</definedName>
    <definedName name="Rocz_koszt_nieKwal_2014">'[1]Sumy_posrednie'!$C$34</definedName>
    <definedName name="Rocz_koszt_nieKwal_2015">'[1]Sumy_posrednie'!$C$35</definedName>
    <definedName name="Rocz_koszt_nieKwal_2016">'[1]Sumy_posrednie'!$C$36</definedName>
    <definedName name="Rocz_koszt_nieKwal_2017">'[1]Sumy_posrednie'!$C$37</definedName>
    <definedName name="Rocz_koszt_nieKwal_2018">'[1]Sumy_posrednie'!$C$38</definedName>
    <definedName name="Rocz_nieref_koszt_Kwal_2013">'[1]Sumy_posrednie'!$C$26</definedName>
    <definedName name="Rocz_nieref_koszt_Kwal_2014">'[1]Sumy_posrednie'!$C$27</definedName>
    <definedName name="Rocz_nieref_koszt_Kwal_2015">'[1]Sumy_posrednie'!$C$28</definedName>
    <definedName name="Rocz_nieref_koszt_Kwal_2016">'[1]Sumy_posrednie'!$C$29</definedName>
    <definedName name="Rocz_nieref_koszt_Kwal_2017">'[1]Sumy_posrednie'!$C$30</definedName>
    <definedName name="Rocz_nieref_koszt_Kwal_2018">'[1]Sumy_posrednie'!$C$31</definedName>
    <definedName name="sum_cost_breakdown_annual_total">'[1]część I,II,III'!$J$77</definedName>
    <definedName name="sum_eligible_expense_category_0">'[1]część I,II,III'!$J$65</definedName>
    <definedName name="sum_eligible_expense_category_1">'[1]część I,II,III'!$J$66</definedName>
    <definedName name="sum_eligible_expense_category_2">'[1]część I,II,III'!$J$67</definedName>
    <definedName name="sum_eligible_expense_category_3">'[1]część I,II,III'!$J$68</definedName>
    <definedName name="sum_eligible_expense_category_4">'[1]część I,II,III'!$J$69</definedName>
    <definedName name="sum_eligible_expense_category_6">'[1]część I,II,III'!$J$70</definedName>
    <definedName name="sum_eligible_expense_category_7">'[1]część I,II,III'!$J$71</definedName>
    <definedName name="sum_eligible_expense_category_8">'[1]część I,II,III'!$J$72</definedName>
    <definedName name="sum_non_el_ex">'[1]część I,II,III'!$J$84</definedName>
    <definedName name="sum_other_eligible_expense_category_0">'[1]część I,II,III'!$J$73</definedName>
    <definedName name="sum_other_eligible_expense_category_1">'[1]część I,II,III'!$J$74</definedName>
    <definedName name="sum_other_eligible_expense_category_2">'[1]część I,II,III'!$J$75</definedName>
    <definedName name="sum_total_eligible_expenses">'[1]część I,II,III'!$J$80</definedName>
    <definedName name="sum_total_project_cost">'[1]część I,II,III'!$J$85</definedName>
    <definedName name="total_eligible_expenses_2">'[1]część I,II,III'!$E$80</definedName>
    <definedName name="total_project_cost">'[1]część I,II,III'!$C$85:$I$85</definedName>
    <definedName name="Z_4702533F_4104_4A8B_A612_EB1AA37E2852_.wvu.PrintArea" localSheetId="2" hidden="1">' Zawartośc audytu ex-ante'!$B$1:$I$12</definedName>
    <definedName name="Z_4702533F_4104_4A8B_A612_EB1AA37E2852_.wvu.PrintArea" localSheetId="10" hidden="1">'5. Zapotrzebowanie na moc i en.'!$A$4:$R$44</definedName>
    <definedName name="Z_4702533F_4104_4A8B_A612_EB1AA37E2852_.wvu.PrintArea" localSheetId="1" hidden="1">'Metodologia Inf. ogólne'!$C$2:$I$23</definedName>
    <definedName name="Z_4702533F_4104_4A8B_A612_EB1AA37E2852_.wvu.Rows" localSheetId="10" hidden="1">'5. Zapotrzebowanie na moc i en.'!$31:$31,'5. Zapotrzebowanie na moc i en.'!$34:$34,'5. Zapotrzebowanie na moc i en.'!$43:$43</definedName>
    <definedName name="Z_C8D3ADBE_1DC8_41F6_91E5_D751EDAC156D_.wvu.PrintArea" localSheetId="2" hidden="1">' Zawartośc audytu ex-ante'!$B$1:$I$12</definedName>
    <definedName name="Z_C8D3ADBE_1DC8_41F6_91E5_D751EDAC156D_.wvu.PrintArea" localSheetId="10" hidden="1">'5. Zapotrzebowanie na moc i en.'!$A$4:$R$44</definedName>
    <definedName name="Z_C8D3ADBE_1DC8_41F6_91E5_D751EDAC156D_.wvu.PrintArea" localSheetId="1" hidden="1">'Metodologia Inf. ogólne'!$C$2:$I$23</definedName>
    <definedName name="Z_C8D3ADBE_1DC8_41F6_91E5_D751EDAC156D_.wvu.Rows" localSheetId="10" hidden="1">'5. Zapotrzebowanie na moc i en.'!$31:$31,'5. Zapotrzebowanie na moc i en.'!$34:$34,'5. Zapotrzebowanie na moc i en.'!$43:$43</definedName>
    <definedName name="Z_EA9C586C_6490_4376_8545_D93F3F302A58_.wvu.PrintArea" localSheetId="2" hidden="1">' Zawartośc audytu ex-ante'!$B$1:$I$12</definedName>
    <definedName name="Z_EA9C586C_6490_4376_8545_D93F3F302A58_.wvu.PrintArea" localSheetId="10" hidden="1">'5. Zapotrzebowanie na moc i en.'!$A$4:$R$44</definedName>
    <definedName name="Z_EA9C586C_6490_4376_8545_D93F3F302A58_.wvu.PrintArea" localSheetId="1" hidden="1">'Metodologia Inf. ogólne'!$C$2:$I$23</definedName>
    <definedName name="Z_EA9C586C_6490_4376_8545_D93F3F302A58_.wvu.Rows" localSheetId="10" hidden="1">'5. Zapotrzebowanie na moc i en.'!$31:$31,'5. Zapotrzebowanie na moc i en.'!$34:$34,'5. Zapotrzebowanie na moc i en.'!$43:$43</definedName>
    <definedName name="Z_F221F33E_0E1C_4976_B177_E2EB9B60E99A_.wvu.PrintArea" localSheetId="2" hidden="1">' Zawartośc audytu ex-ante'!$B$1:$I$12</definedName>
    <definedName name="Z_F221F33E_0E1C_4976_B177_E2EB9B60E99A_.wvu.PrintArea" localSheetId="10" hidden="1">'5. Zapotrzebowanie na moc i en.'!$A$4:$R$44</definedName>
    <definedName name="Z_F221F33E_0E1C_4976_B177_E2EB9B60E99A_.wvu.PrintArea" localSheetId="1" hidden="1">'Metodologia Inf. ogólne'!$C$2:$I$23</definedName>
    <definedName name="Z_F221F33E_0E1C_4976_B177_E2EB9B60E99A_.wvu.Rows" localSheetId="10" hidden="1">'5. Zapotrzebowanie na moc i en.'!$31:$31,'5. Zapotrzebowanie na moc i en.'!$34:$34,'5. Zapotrzebowanie na moc i en.'!$43:$43</definedName>
  </definedNames>
  <calcPr fullCalcOnLoad="1"/>
</workbook>
</file>

<file path=xl/sharedStrings.xml><?xml version="1.0" encoding="utf-8"?>
<sst xmlns="http://schemas.openxmlformats.org/spreadsheetml/2006/main" count="1402" uniqueCount="689">
  <si>
    <t>2. wskaźnik wykorzystania energii z OZE i/lu z instalacji mikrokogeneracji i /lub mikrotrigeneracji na potrzeby własne</t>
  </si>
  <si>
    <t>4. Pozostałe informacje dotyczące projektu</t>
  </si>
  <si>
    <t>charakterystyka energetyczna określana jest dla warunków klimatycznych odniesienia – stacja: ………………………………….</t>
  </si>
  <si>
    <r>
      <t>3</t>
    </r>
    <r>
      <rPr>
        <sz val="8"/>
        <color indexed="8"/>
        <rFont val="Times New Roman"/>
        <family val="1"/>
      </rPr>
      <t xml:space="preserve"> o tym czy działalność gospodarcza jest czy nie jest konkurencyjna informuje Inwestor/ Wnioskodawca Projektu (właściciel/władający budynkiem) - w oparciu o obowiązujące przepisy pomocy publicznej</t>
    </r>
  </si>
  <si>
    <t>Opis możliwości zmniejszenia zapotrzebowania na energię końcową (w przypadku braku potrzebnego działania proszę podać uzasadnienie)</t>
  </si>
  <si>
    <t xml:space="preserve">4. Możliwe zmiany ograniczające zapotrzebowanie na energię końcową </t>
  </si>
  <si>
    <t xml:space="preserve">7. Inne uwagi </t>
  </si>
  <si>
    <t>Inwentaryzacja techniczno-budowlana budynku przed i po modernizacji</t>
  </si>
  <si>
    <t>Przed termomodernizacją</t>
  </si>
  <si>
    <t>Po termomodernizacji</t>
  </si>
  <si>
    <r>
      <t>U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/3</t>
    </r>
  </si>
  <si>
    <t>U [W/(m2*K)]</t>
  </si>
  <si>
    <r>
      <t>wytwarzania η</t>
    </r>
    <r>
      <rPr>
        <vertAlign val="subscript"/>
        <sz val="11"/>
        <rFont val="Times New Roman"/>
        <family val="1"/>
      </rPr>
      <t xml:space="preserve">H,g </t>
    </r>
    <r>
      <rPr>
        <sz val="11"/>
        <rFont val="Times New Roman"/>
        <family val="1"/>
      </rPr>
      <t xml:space="preserve"> </t>
    </r>
  </si>
  <si>
    <t>Opis</t>
  </si>
  <si>
    <r>
      <t>wytwarzania η</t>
    </r>
    <r>
      <rPr>
        <vertAlign val="subscript"/>
        <sz val="11"/>
        <rFont val="Times New Roman"/>
        <family val="1"/>
      </rPr>
      <t xml:space="preserve">w,g </t>
    </r>
    <r>
      <rPr>
        <sz val="11"/>
        <rFont val="Times New Roman"/>
        <family val="1"/>
      </rPr>
      <t xml:space="preserve"> </t>
    </r>
  </si>
  <si>
    <r>
      <t>kWh/(m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*rok)</t>
    </r>
  </si>
  <si>
    <r>
      <t>m</t>
    </r>
    <r>
      <rPr>
        <b/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</si>
  <si>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/3</t>
    </r>
    <r>
      <rPr>
        <sz val="10"/>
        <rFont val="Times New Roman"/>
        <family val="1"/>
      </rPr>
      <t xml:space="preserve"> (zał. 5 wytyczne w sprawie metodologii)   [W/(m2*K)] (Warunki techniczne, zał. Nr 2 do rozporządzenia - D.U. z 18 września    2015 poz. 1422</t>
    </r>
  </si>
  <si>
    <t>Obliczeniowe zapotrzebowanie na energię budynku po modernizacji</t>
  </si>
  <si>
    <t>Pieczątka i podpis</t>
  </si>
  <si>
    <r>
      <t xml:space="preserve">Wykazu audytów i spisu zawartości, </t>
    </r>
    <r>
      <rPr>
        <sz val="12"/>
        <color indexed="8"/>
        <rFont val="Times New Roman"/>
        <family val="1"/>
      </rPr>
      <t xml:space="preserve">sporządzonych wg wzoru umieszczonego w niniejszym załączniku nr </t>
    </r>
    <r>
      <rPr>
        <sz val="12"/>
        <color indexed="10"/>
        <rFont val="Times New Roman"/>
        <family val="1"/>
      </rPr>
      <t>xx</t>
    </r>
    <r>
      <rPr>
        <sz val="12"/>
        <color indexed="8"/>
        <rFont val="Times New Roman"/>
        <family val="1"/>
      </rPr>
      <t>;</t>
    </r>
  </si>
  <si>
    <r>
      <t>Roczne jednostkowe zapotrzebowanie na energię użytkową EU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 [kWh/(m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rok)]</t>
    </r>
  </si>
  <si>
    <r>
      <t>EU [kWh/(m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*rok)]</t>
    </r>
  </si>
  <si>
    <r>
      <t>W/(m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K)</t>
    </r>
  </si>
  <si>
    <t xml:space="preserve">wsp. λ materiału izolacyjnego
[W/(m K)] </t>
  </si>
  <si>
    <r>
      <t>wsp. U przed
W/(m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K)</t>
    </r>
  </si>
  <si>
    <r>
      <t>wsp. U po
W/(m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K)</t>
    </r>
  </si>
  <si>
    <r>
      <rPr>
        <b/>
        <sz val="12"/>
        <color indexed="8"/>
        <rFont val="Times New Roman"/>
        <family val="1"/>
      </rPr>
      <t xml:space="preserve">   Egzemplarze audytów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uzupełnione o</t>
    </r>
    <r>
      <rPr>
        <sz val="12"/>
        <color indexed="8"/>
        <rFont val="Times New Roman"/>
        <family val="1"/>
      </rPr>
      <t xml:space="preserve"> następującą </t>
    </r>
    <r>
      <rPr>
        <b/>
        <sz val="12"/>
        <color indexed="8"/>
        <rFont val="Times New Roman"/>
        <family val="1"/>
      </rPr>
      <t>dokumentację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(dla każdego audytu oddzielnie)</t>
    </r>
    <r>
      <rPr>
        <sz val="12"/>
        <color indexed="8"/>
        <rFont val="Times New Roman"/>
        <family val="1"/>
      </rPr>
      <t>:</t>
    </r>
  </si>
  <si>
    <r>
      <t>Wskaźnik LENI</t>
    </r>
    <r>
      <rPr>
        <b/>
        <vertAlign val="superscript"/>
        <sz val="10"/>
        <color indexed="8"/>
        <rFont val="Times New Roman"/>
        <family val="1"/>
      </rPr>
      <t>/2</t>
    </r>
  </si>
  <si>
    <r>
      <t>Wskaźnik Al</t>
    </r>
    <r>
      <rPr>
        <b/>
        <vertAlign val="superscript"/>
        <sz val="11"/>
        <color indexed="8"/>
        <rFont val="Times New Roman"/>
        <family val="1"/>
      </rPr>
      <t>/2</t>
    </r>
    <r>
      <rPr>
        <b/>
        <sz val="11"/>
        <color indexed="8"/>
        <rFont val="Times New Roman"/>
        <family val="1"/>
      </rPr>
      <t xml:space="preserve">             </t>
    </r>
  </si>
  <si>
    <r>
      <t>EU [kWh/(m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*rok)]</t>
    </r>
  </si>
  <si>
    <r>
      <t>Opis techniczny budynku (</t>
    </r>
    <r>
      <rPr>
        <i/>
        <sz val="12"/>
        <color indexed="8"/>
        <rFont val="Times New Roman"/>
        <family val="1"/>
      </rPr>
      <t>w przypadku, gdy audyt dotyczy jednego budynku proszę wpisać: Opis zawarto w tabeli 4 - zbiorcze zestawienie robót w obiektach</t>
    </r>
    <r>
      <rPr>
        <sz val="12"/>
        <color indexed="8"/>
        <rFont val="Times New Roman"/>
        <family val="1"/>
      </rPr>
      <t xml:space="preserve">) </t>
    </r>
  </si>
  <si>
    <t>Program Operacyjny Infrastruktura i Środowisko 2014 - 2020</t>
  </si>
  <si>
    <t>* w przypadku kotłów i węzłów należy podać moc znamionową, dla pomp ciepła znamionową moc cieplną, w przypadku kogneracji znamionową moc cieplna i elektryczną
** dla pomp ciepła należy podać sezonowy wskaźnik efektywności (wydajności) energetycznej (SPF/SPER), w przypadku kogeneracji sprawność ogólną oraz sprawność wytwarzania energii elektrycznej i ciepła                                                                                                                      
***dla kolektorów słonecznych i ogniw fotowoltaicznych podać powierznię czynną; podać liczbę i pojemność urządzeń do magazynowania</t>
  </si>
  <si>
    <r>
      <t>EU [kWh/m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*rok]</t>
    </r>
  </si>
  <si>
    <t xml:space="preserve">Energia elektryczna na potrzeby budynku z sieci elektroenergetycz nej </t>
  </si>
  <si>
    <t>Razem łączna długość sieci :</t>
  </si>
  <si>
    <r>
      <t>Wykaz modernizowanych i instalowanych źródeł energii (poza instalacjami wykorzystującymi OZE)</t>
    </r>
    <r>
      <rPr>
        <vertAlign val="superscript"/>
        <sz val="11"/>
        <color indexed="8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</si>
  <si>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Instalacje wykorzystujące OZE należy umieścić w punkice VII Zestawienia zbiorczego robót</t>
    </r>
  </si>
  <si>
    <t>Planowana produkcja (MWh/rok]</t>
  </si>
  <si>
    <t>Całkowita, łączna powierzchnia użytkowa budynków poddanych modernizacji :</t>
  </si>
  <si>
    <t>Razem ilość budynków poddanych modernizacji:</t>
  </si>
  <si>
    <t>1.6</t>
  </si>
  <si>
    <t>1.7</t>
  </si>
  <si>
    <t>2.6</t>
  </si>
  <si>
    <t>3.6</t>
  </si>
  <si>
    <t>Dodatkowa zdolność wytwarzania energii ze źródeł odnawialnych [MW]</t>
  </si>
  <si>
    <t>Wartość</t>
  </si>
  <si>
    <t>Razem ilość modernizowanych źródeł energii [szt.] :</t>
  </si>
  <si>
    <t>Oszczędność energii [%]  /
[kWh/rok] (zmniejszenie zużycia energii końcowej)</t>
  </si>
  <si>
    <r>
      <t xml:space="preserve">Zapotrzebowanie na energię końcową - ciepło [kWh/rok] </t>
    </r>
    <r>
      <rPr>
        <b/>
        <vertAlign val="superscript"/>
        <sz val="12"/>
        <rFont val="Times New Roman"/>
        <family val="1"/>
      </rPr>
      <t>5)</t>
    </r>
  </si>
  <si>
    <r>
      <t xml:space="preserve">Zapotrzebowanie na energię końcową - energia elektryczna </t>
    </r>
    <r>
      <rPr>
        <b/>
        <vertAlign val="superscript"/>
        <sz val="12"/>
        <color indexed="8"/>
        <rFont val="Times New Roman"/>
        <family val="1"/>
      </rPr>
      <t>5)</t>
    </r>
  </si>
  <si>
    <r>
      <t>Zapotrzebowanie na energię końcową - ciepło</t>
    </r>
    <r>
      <rPr>
        <b/>
        <vertAlign val="superscript"/>
        <sz val="12"/>
        <rFont val="Times New Roman"/>
        <family val="1"/>
      </rPr>
      <t>5)</t>
    </r>
    <r>
      <rPr>
        <b/>
        <sz val="12"/>
        <rFont val="Times New Roman"/>
        <family val="1"/>
      </rPr>
      <t xml:space="preserve"> [kWh/rok]</t>
    </r>
  </si>
  <si>
    <r>
      <t>ZAPOTRZEBOWANIE NA ENERGIĘ KOŃCOWĄ (w kWh/rok)</t>
    </r>
    <r>
      <rPr>
        <b/>
        <vertAlign val="superscript"/>
        <sz val="14"/>
        <rFont val="Times New Roman"/>
        <family val="1"/>
      </rPr>
      <t>7)</t>
    </r>
  </si>
  <si>
    <r>
      <t xml:space="preserve">5) </t>
    </r>
    <r>
      <rPr>
        <sz val="10"/>
        <rFont val="Times New Roman"/>
        <family val="1"/>
      </rPr>
      <t>zmniejszenie zużycia energii końcowej należy traktować jako tozsame ze zmniejszeniem zapotrzebowania na energię końcową</t>
    </r>
  </si>
  <si>
    <r>
      <t>Zapotrzebowanie na energię końcową</t>
    </r>
    <r>
      <rPr>
        <b/>
        <vertAlign val="superscript"/>
        <sz val="12"/>
        <color indexed="8"/>
        <rFont val="Times New Roman"/>
        <family val="1"/>
      </rPr>
      <t>1)</t>
    </r>
    <r>
      <rPr>
        <b/>
        <sz val="12"/>
        <color indexed="8"/>
        <rFont val="Times New Roman"/>
        <family val="1"/>
      </rPr>
      <t xml:space="preserve"> (GJ/rok lub MWh/rok)</t>
    </r>
    <r>
      <rPr>
        <b/>
        <vertAlign val="superscript"/>
        <sz val="12"/>
        <color indexed="8"/>
        <rFont val="Times New Roman"/>
        <family val="1"/>
      </rPr>
      <t xml:space="preserve"> 9)</t>
    </r>
  </si>
  <si>
    <r>
      <t xml:space="preserve">Zapotrzebowanie na energię końcową (GJ/rok lub MWh/rok) </t>
    </r>
    <r>
      <rPr>
        <b/>
        <vertAlign val="superscript"/>
        <sz val="12"/>
        <color indexed="8"/>
        <rFont val="Times New Roman"/>
        <family val="1"/>
      </rPr>
      <t>9)</t>
    </r>
  </si>
  <si>
    <t xml:space="preserve">Zmniejszenie zapotrzebowania na energię końcową
</t>
  </si>
  <si>
    <t>Mg/rok</t>
  </si>
  <si>
    <t>Liczba mieszkań (Liczba gospodarstw domowych z lepszą klasą zużycia energii)</t>
  </si>
  <si>
    <t>Wg stanu przepisów obowiązujących od 1 stycznia 2021 r.</t>
  </si>
  <si>
    <r>
      <t>3. Dodatkowa oszczędnośc energii pierwotnej osiągnięta dzięki wymianie oświetlenia na energooszczędne</t>
    </r>
    <r>
      <rPr>
        <sz val="11"/>
        <color indexed="8"/>
        <rFont val="Calibri"/>
        <family val="2"/>
      </rPr>
      <t xml:space="preserve"> (wynikającej z audytu, w częściach wspólnych budynku)</t>
    </r>
  </si>
  <si>
    <r>
      <t>Typ kotłów (urządzeń) /</t>
    </r>
    <r>
      <rPr>
        <vertAlign val="superscript"/>
        <sz val="11"/>
        <color indexed="8"/>
        <rFont val="Czcionka tekstu podstawowego"/>
        <family val="0"/>
      </rPr>
      <t>1</t>
    </r>
  </si>
  <si>
    <t>Konkurs zamknięty nr POIS.1.3.2/1/2016</t>
  </si>
  <si>
    <t xml:space="preserve">Audyt energetyczny w formie elektronicznej powinien być tożsamy z wersją pisemną i zapisany w wersji tylko do odczytu, uniemożliwiający edycję. </t>
  </si>
  <si>
    <r>
      <t>Powierzchnia części wspólnych budynku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</si>
  <si>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rPr>
        <vertAlign val="superscript"/>
        <sz val="10"/>
        <color indexed="8"/>
        <rFont val="Czcionka tekstu podstawowego"/>
        <family val="0"/>
      </rPr>
      <t>/1</t>
    </r>
    <r>
      <rPr>
        <sz val="10"/>
        <color indexed="8"/>
        <rFont val="Czcionka tekstu podstawowego"/>
        <family val="2"/>
      </rPr>
      <t xml:space="preserve"> Wymiana źródła ciepła kwalifikuje się do wsparcia pod warunkiem zapewnienia znacznej redukcji CO2 w odniesieniu do istniejących instalacji (o co najmniej 30% w przypadku zmiany spalanego paliwa). Ze względu na to, że inwestycje w tym zakresie mają długotrwały charakter, powinny być zgodne z właściwymi przepisami unijnymi. Wspierane urządzenia do ogrzewania powinny od początku okresu programowania charakteryzować się obowiązującym od końca 2020r. minimalnym poziomem efektywności energetycznej i normami emisji zanieczyszczeń, które zostały określone w środkach wykonawczych do dyrektywy 2009/125/WE z dnia 21 października 2009 r. ustanawiającej gólne zasady ustalania wymogów dotyczących ekoprojektu dla produktów związanych z energią;
Projektowany kocioł na biomasę powinien być dedykowany wyłącznie do spalania biomasy (wynika to z DTR kotła); posiada certyfikat zgodności z PN EN 303-5, wydany przez własciwą akredytowaną jednostkę certyfikującą, nie straszy, niż 5 lat; i spełnia wymagania dla klasy 5 określone w normie PN EN 303-5;
</t>
    </r>
    <r>
      <rPr>
        <sz val="10"/>
        <rFont val="Czcionka tekstu podstawowego"/>
        <family val="0"/>
      </rPr>
      <t>W przypadku zaplanowania produkcji energii z gazu, dopuszcza się wyłącznie instalację gazowych kotłów kondensacyjnych.</t>
    </r>
  </si>
  <si>
    <r>
      <t xml:space="preserve">ZAPOTRZEBOWANIE NA ENERGIĘ KOŃCOWĄ w budynkach </t>
    </r>
    <r>
      <rPr>
        <b/>
        <vertAlign val="superscript"/>
        <sz val="14"/>
        <rFont val="Times New Roman"/>
        <family val="1"/>
      </rPr>
      <t>7)</t>
    </r>
  </si>
  <si>
    <r>
      <rPr>
        <vertAlign val="superscript"/>
        <sz val="14"/>
        <rFont val="Times New Roman"/>
        <family val="1"/>
      </rPr>
      <t xml:space="preserve">7) </t>
    </r>
    <r>
      <rPr>
        <sz val="14"/>
        <rFont val="Times New Roman"/>
        <family val="1"/>
      </rPr>
      <t xml:space="preserve"> zapotrzebowanie na energię końcową należy traktować jako tozsame ze zużyciem energii końcowej </t>
    </r>
  </si>
  <si>
    <r>
      <rPr>
        <vertAlign val="superscript"/>
        <sz val="12"/>
        <color indexed="8"/>
        <rFont val="Times New Roman"/>
        <family val="1"/>
      </rPr>
      <t>9)</t>
    </r>
    <r>
      <rPr>
        <sz val="12"/>
        <color indexed="8"/>
        <rFont val="Times New Roman"/>
        <family val="1"/>
      </rPr>
      <t xml:space="preserve">  zapotrzebowanie na energię końcową należy traktować jako tożsame ze zużyciem energii końcowej </t>
    </r>
  </si>
  <si>
    <t>Koszt energii elekrycznej na potrzeby oświetlenia wewnętrznego, ogrzewania lub produkcji c.w.u. (grzejniki elektryczne, termy)   oraz przez napędy wind (zł)</t>
  </si>
  <si>
    <r>
      <t>MWh</t>
    </r>
    <r>
      <rPr>
        <sz val="11"/>
        <color indexed="8"/>
        <rFont val="Czcionka tekstu podstawowego"/>
        <family val="2"/>
      </rPr>
      <t>/rok</t>
    </r>
  </si>
  <si>
    <t>powierzchnia wspólna [m2] - arkusz 1
 komórka EO13</t>
  </si>
  <si>
    <r>
      <t>Dodatkowa oszczędnośc energii pierwotnej: ΔEPL [MWh/m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indexed="8"/>
        <rFont val="Czcionka tekstu podstawowego"/>
        <family val="2"/>
      </rPr>
      <t>rok]</t>
    </r>
  </si>
  <si>
    <t>W tym planowana produkcja na potrzeby własne (MWh/rok]</t>
  </si>
  <si>
    <t>XVIII. Odnawialne żródła energii oraz produkcja energii w warunkach wysokosprawnej kogeneracji</t>
  </si>
  <si>
    <t>wskaźnik OZE+CHP</t>
  </si>
  <si>
    <t>Produkcja energii (arkusz 4 załącznika 15, Zestawienie zbiorcze robót punkt XVIII podpunkty 1, 2, 3 i 4) [MWh/rok]</t>
  </si>
  <si>
    <t>ciepło OZE; podpunkt 1</t>
  </si>
  <si>
    <t>en.el OZE; podpunkt 2</t>
  </si>
  <si>
    <t>ciepło CHP; podpunkt 3</t>
  </si>
  <si>
    <t>ciepło CHP; podpunkt 4</t>
  </si>
  <si>
    <t>łącznezapotrzebowanie na energię końcową 
 (arkusz 5, suma pól O19+R19)</t>
  </si>
  <si>
    <t>W przypadku, gdy w przywołanych powyżej aktach prawnych (poz. I.5 i I.6) zawarte są różne metody liczenia zapotrzebowania na energię (np. w przypadku wentylacji), należy zastosować metodyke wskazaną w rozporządzeniu opublikowanym w Dz. U. z 18 marca 2015 r. poz. 376 (pozycja I.6 powyżej);</t>
  </si>
  <si>
    <t>Załącznik nr 16.1 do wniosku o dofinansowanie 
składanego w ramach  konkursu nr POIS.1.3.2/1/2016</t>
  </si>
  <si>
    <t>WYKAZ AUDYTÓW</t>
  </si>
  <si>
    <t>Tabela nr 4 - ZESTAWIENIE ZBIORCZE ROBÓT</t>
  </si>
  <si>
    <t>Tabela nr 3b - KARTA AUDYTU SIEĆ</t>
  </si>
  <si>
    <t>Tabela nr 3a - KARTA AUDYTU ŹRÓDŁO</t>
  </si>
  <si>
    <t>Tabela nr 2 - OPIS TECHNICZNY BUDYNKU</t>
  </si>
  <si>
    <r>
      <t>Tabela nr 1 - OCENA  CHARAKTERYSTYKI ENERGETYCZNEJ
budynku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 ..........................……..……………………… </t>
    </r>
  </si>
  <si>
    <t>Tabela nr 5 - ZAPOTRZEBOWANIE NA MOC I ENERGIĘ</t>
  </si>
  <si>
    <t>Tabela nr 7 - Obliczenie planowanego efektu ekologicznego</t>
  </si>
  <si>
    <t>Tabela nr 8 - ARKUSZ OBLICZENIOWY wskaźników ekonomicznych</t>
  </si>
  <si>
    <r>
      <t>Audyt energetyczny sporządza się z uwzględnieniem niniejszej metodyki i wzorów dokumentów zamieszczonych w niniejszej metodyce, stanowiącej załącznik n</t>
    </r>
    <r>
      <rPr>
        <sz val="12"/>
        <rFont val="Times New Roman"/>
        <family val="1"/>
      </rPr>
      <t xml:space="preserve">r 10 </t>
    </r>
    <r>
      <rPr>
        <sz val="12"/>
        <color indexed="8"/>
        <rFont val="Times New Roman"/>
        <family val="1"/>
      </rPr>
      <t>do Regulaminu konkursu o dofinansowanie, ze środków Funduszu Spójności, przedsięwzięć w ramach Programu Operacyjnego Infrastruktura i Środowiska 2014 - 2020 Działanie 1.3 Wspieranie efektywności energetycznej w budynkach Poddziałanie 1.3.2 Wspieranie efektywności energetycznej w sektorze mieszkaniowym,</t>
    </r>
  </si>
  <si>
    <t>Tabela nr 9 - Wybrane wymagania programowe</t>
  </si>
  <si>
    <r>
      <t>Powierzchnia użytkowa  na potrzeby prowadzenia działalności gospodarczej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]:</t>
    </r>
  </si>
  <si>
    <t>udział powierzchni użytkowej na potrzeby prowadzenia działalności gospodarczej (należy podać wartośc bezwzględną, w ułamku):</t>
  </si>
  <si>
    <t>Czas użytkowania w ciągu roku [h/rok]:</t>
  </si>
  <si>
    <t>Zapotrzebowanie na energię elektryczną przed modernizacją [kWh/rok] arkusz 5. komórka M19</t>
  </si>
  <si>
    <t>Zapotrzebowanie na energię elektryczną po modernizacji
[kWh/rok] arkusz 5. komórka S19</t>
  </si>
  <si>
    <r>
      <t xml:space="preserve">Oszczędność energii pierwotnej </t>
    </r>
    <r>
      <rPr>
        <vertAlign val="superscript"/>
        <sz val="9"/>
        <color indexed="8"/>
        <rFont val="Czcionka tekstu podstawowego"/>
        <family val="0"/>
      </rPr>
      <t>1)</t>
    </r>
    <r>
      <rPr>
        <sz val="9"/>
        <color indexed="8"/>
        <rFont val="Czcionka tekstu podstawowego"/>
        <family val="2"/>
      </rPr>
      <t xml:space="preserve"> [MWh/rok]</t>
    </r>
  </si>
  <si>
    <r>
      <t>Czy przewidziany montaż kotłów spalających biomasę lub paliw gazowych będących w zasiegu sieci ciepłowniczej jest uzasadniony ekonomicznie</t>
    </r>
    <r>
      <rPr>
        <vertAlign val="superscript"/>
        <sz val="11"/>
        <color indexed="8"/>
        <rFont val="Czcionka tekstu podstawowego"/>
        <family val="0"/>
      </rPr>
      <t xml:space="preserve"> 3)</t>
    </r>
  </si>
  <si>
    <r>
      <t xml:space="preserve">Projekt jest zgodny z planami rozwoju sieci ciepłowniczej dla danego obszaru </t>
    </r>
    <r>
      <rPr>
        <vertAlign val="superscript"/>
        <sz val="11"/>
        <color indexed="8"/>
        <rFont val="Czcionka tekstu podstawowego"/>
        <family val="0"/>
      </rPr>
      <t>2)</t>
    </r>
  </si>
  <si>
    <r>
      <rPr>
        <vertAlign val="superscript"/>
        <sz val="9"/>
        <color indexed="8"/>
        <rFont val="Calibri"/>
        <family val="2"/>
      </rPr>
      <t xml:space="preserve">2) </t>
    </r>
    <r>
      <rPr>
        <sz val="9"/>
        <color indexed="8"/>
        <rFont val="Czcionka tekstu podstawowego"/>
        <family val="2"/>
      </rPr>
      <t>Należy krótko uzasadnić lub podać stronę audytu na której znajduje się uzasadnienie</t>
    </r>
  </si>
  <si>
    <r>
      <rPr>
        <vertAlign val="superscript"/>
        <sz val="9"/>
        <color indexed="8"/>
        <rFont val="Czcionka tekstu podstawowego"/>
        <family val="2"/>
      </rPr>
      <t xml:space="preserve">3) </t>
    </r>
    <r>
      <rPr>
        <sz val="9"/>
        <color indexed="8"/>
        <rFont val="Czcionka tekstu podstawowego"/>
        <family val="2"/>
      </rPr>
      <t>W przypadku montażu kotłów spalających biomasę lub paliw gazowych w zasiegu sieci ciepłowniczej należy przedstawić uzasadnienie ekonomiczne</t>
    </r>
  </si>
  <si>
    <t>Uzasadnienie</t>
  </si>
  <si>
    <r>
      <rPr>
        <vertAlign val="superscript"/>
        <sz val="9"/>
        <color indexed="8"/>
        <rFont val="Calibri"/>
        <family val="2"/>
      </rPr>
      <t>1)</t>
    </r>
    <r>
      <rPr>
        <sz val="9"/>
        <color indexed="8"/>
        <rFont val="Czcionka tekstu podstawowego"/>
        <family val="2"/>
      </rPr>
      <t xml:space="preserve"> Wartość zmniejszenia zapotrzebowania na energię elektryczną do oświetlenia mnoży się przez współczynnik nakładu nieodnawialnej energii pierwotnej (wi=3), określony w tabeli 1 punkt 3.1.3 rozporządzenia MIiR w sprawie metodologii wyznaczania charakterystyki energetycznej budynku lub części budynku oraz świadectw charakterystyki energetycznej (Dz.U. z 18 marca 2015 roku, poz. 376)</t>
    </r>
  </si>
  <si>
    <r>
      <t>Jednostkowa oszczędność energii pierwotnej [MWh/m</t>
    </r>
    <r>
      <rPr>
        <vertAlign val="superscript"/>
        <sz val="9"/>
        <color indexed="8"/>
        <rFont val="Czcionka tekstu podstawowego"/>
        <family val="0"/>
      </rPr>
      <t>2</t>
    </r>
    <r>
      <rPr>
        <sz val="9"/>
        <color indexed="8"/>
        <rFont val="Czcionka tekstu podstawowego"/>
        <family val="2"/>
      </rPr>
      <t>rok]</t>
    </r>
  </si>
  <si>
    <t>Adres budynku/sztuki</t>
  </si>
  <si>
    <t>Moc zainstalowana [MW]</t>
  </si>
  <si>
    <t>Lokalizacja/sztuki</t>
  </si>
  <si>
    <t>Ilość zaoszczędzonej energii elektrycznej [MWh/rok]</t>
  </si>
  <si>
    <t>Oszczędność energii elektrycznej z oświetlenia [MWh/rok]</t>
  </si>
  <si>
    <t>Ilość zaoszczędzonej energii cieplnej [GJ/rok]</t>
  </si>
  <si>
    <t>Tabela nr 6 - Obliczenie efektu energetycznego Projektu</t>
  </si>
  <si>
    <r>
      <t xml:space="preserve">Audytów energetycznych, sporządzonych oddzielnie dla każdego budyku/obiektu, uzupełnionych o:
    </t>
    </r>
    <r>
      <rPr>
        <sz val="12"/>
        <color indexed="8"/>
        <rFont val="Times New Roman"/>
        <family val="1"/>
      </rPr>
      <t xml:space="preserve"> - ocenę charakterystyki budynku przed modernizacją i po modernizacji (wg wzoru arkusz nr 1);
     - opisu technicznego budynku (wg wzoru arkusz nr 2); jeśli Projekt dotyczy jednego obieku 
     - karty audytu źródło (wg wzoru nr 3a) - jeśli dotyczy;
     - karty audytu sieć (wg wzoru nr 3b) - jeśli dotyczy;</t>
    </r>
  </si>
  <si>
    <t>Załącznik nr 9 do Regulaminu konkursu nr POIS.1.3.2/1/2016</t>
  </si>
  <si>
    <t>Lp.</t>
  </si>
  <si>
    <t>Obiekt</t>
  </si>
  <si>
    <t>STAN PO MODERNIZACJI</t>
  </si>
  <si>
    <t>STAN PRZED MODERNIZACJĄ</t>
  </si>
  <si>
    <t>1.</t>
  </si>
  <si>
    <t>2.</t>
  </si>
  <si>
    <t>Budynek  ……………..</t>
  </si>
  <si>
    <t>3.</t>
  </si>
  <si>
    <t>4.</t>
  </si>
  <si>
    <t>5.</t>
  </si>
  <si>
    <t>Moc elektryczna [kW]</t>
  </si>
  <si>
    <t>6.</t>
  </si>
  <si>
    <t>7.</t>
  </si>
  <si>
    <t>8.</t>
  </si>
  <si>
    <t>9.</t>
  </si>
  <si>
    <t>10.</t>
  </si>
  <si>
    <t>11.</t>
  </si>
  <si>
    <t>12.</t>
  </si>
  <si>
    <t>Sporządzający ocenę:</t>
  </si>
  <si>
    <t xml:space="preserve">1. </t>
  </si>
  <si>
    <t xml:space="preserve">5. </t>
  </si>
  <si>
    <t>Budynek oceniany:</t>
  </si>
  <si>
    <t>Adres budynku</t>
  </si>
  <si>
    <t>Rok zakończenia budowy/rok oddania do użytkowania</t>
  </si>
  <si>
    <t>Rok budowy instalacji</t>
  </si>
  <si>
    <t>Budynek zabytkowy pod ochroną konserwatora zabytków</t>
  </si>
  <si>
    <t xml:space="preserve">Uwaga: 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</si>
  <si>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 niepotrzebne skreślić</t>
    </r>
  </si>
  <si>
    <r>
      <t>Właściciel/ władający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budynkiem</t>
    </r>
  </si>
  <si>
    <r>
      <t>Przeznaczenie budynku użyteczności publicznej (wykonywane zadania publiczne)</t>
    </r>
    <r>
      <rPr>
        <vertAlign val="superscript"/>
        <sz val="11"/>
        <color indexed="8"/>
        <rFont val="Times New Roman"/>
        <family val="1"/>
      </rPr>
      <t>2</t>
    </r>
  </si>
  <si>
    <r>
      <t>TAK/NIE</t>
    </r>
    <r>
      <rPr>
        <vertAlign val="superscript"/>
        <sz val="11"/>
        <color indexed="8"/>
        <rFont val="Times New Roman"/>
        <family val="1"/>
      </rPr>
      <t>2</t>
    </r>
  </si>
  <si>
    <t>chłodzenie</t>
  </si>
  <si>
    <t>oświetlenie wbudowane</t>
  </si>
  <si>
    <t>suma</t>
  </si>
  <si>
    <t>Gaz ziemny</t>
  </si>
  <si>
    <t>udział [%]</t>
  </si>
  <si>
    <t>Charakterystyka techniczno-użytkowa budynku przed modernizacją</t>
  </si>
  <si>
    <t>Liczba kondygnacji</t>
  </si>
  <si>
    <t>Wysokość kondygnacji</t>
  </si>
  <si>
    <t>Rodzaj konstrukcji budynku</t>
  </si>
  <si>
    <t>Liczba użytkowników</t>
  </si>
  <si>
    <t>Osłona budynku:</t>
  </si>
  <si>
    <t>Parametry sprawności energetycznej:</t>
  </si>
  <si>
    <t>Instalacja wentylacji</t>
  </si>
  <si>
    <t>Instalacja chłodzenia</t>
  </si>
  <si>
    <t>Średni europejski współczynnik efektywności ESEER</t>
  </si>
  <si>
    <t>przegrody budowlane</t>
  </si>
  <si>
    <t>Opis:</t>
  </si>
  <si>
    <t>Sprawności składowe systemu ogrzewania:</t>
  </si>
  <si>
    <t>Sprawności składowe systemu chłodzenia:</t>
  </si>
  <si>
    <t>Sprawności składowe systemu wytwarzania c.w.u.:</t>
  </si>
  <si>
    <r>
      <t>Nominalne temperatury eksploatacyjne: zima, lato [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C]</t>
    </r>
  </si>
  <si>
    <r>
      <t>Kubatura budynku [m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]</t>
    </r>
  </si>
  <si>
    <r>
      <t>regulacji i wykorzystania η</t>
    </r>
    <r>
      <rPr>
        <vertAlign val="subscript"/>
        <sz val="11"/>
        <rFont val="Times New Roman"/>
        <family val="1"/>
      </rPr>
      <t xml:space="preserve">H,e </t>
    </r>
  </si>
  <si>
    <r>
      <t>akumulacji  η</t>
    </r>
    <r>
      <rPr>
        <vertAlign val="subscript"/>
        <sz val="11"/>
        <rFont val="Times New Roman"/>
        <family val="1"/>
      </rPr>
      <t xml:space="preserve">H,s </t>
    </r>
  </si>
  <si>
    <r>
      <t>całkowita sprawność η</t>
    </r>
    <r>
      <rPr>
        <vertAlign val="subscript"/>
        <sz val="11"/>
        <rFont val="Times New Roman"/>
        <family val="1"/>
      </rPr>
      <t xml:space="preserve">H,tot </t>
    </r>
  </si>
  <si>
    <r>
      <t>transportu η</t>
    </r>
    <r>
      <rPr>
        <vertAlign val="subscript"/>
        <sz val="11"/>
        <rFont val="Times New Roman"/>
        <family val="1"/>
      </rPr>
      <t>C,d</t>
    </r>
  </si>
  <si>
    <r>
      <t>akumulacji  η</t>
    </r>
    <r>
      <rPr>
        <vertAlign val="subscript"/>
        <sz val="11"/>
        <rFont val="Times New Roman"/>
        <family val="1"/>
      </rPr>
      <t>C,s</t>
    </r>
  </si>
  <si>
    <r>
      <t>regulacji η</t>
    </r>
    <r>
      <rPr>
        <vertAlign val="subscript"/>
        <sz val="11"/>
        <rFont val="Times New Roman"/>
        <family val="1"/>
      </rPr>
      <t>C,e</t>
    </r>
  </si>
  <si>
    <r>
      <t>całowita sprawność η</t>
    </r>
    <r>
      <rPr>
        <vertAlign val="subscript"/>
        <sz val="11"/>
        <rFont val="Times New Roman"/>
        <family val="1"/>
      </rPr>
      <t>C,tot</t>
    </r>
  </si>
  <si>
    <r>
      <t>akumulacji  η</t>
    </r>
    <r>
      <rPr>
        <vertAlign val="subscript"/>
        <sz val="11"/>
        <rFont val="Times New Roman"/>
        <family val="1"/>
      </rPr>
      <t xml:space="preserve">w,s </t>
    </r>
  </si>
  <si>
    <r>
      <t>całkowita sprawność η</t>
    </r>
    <r>
      <rPr>
        <vertAlign val="subscript"/>
        <sz val="11"/>
        <rFont val="Times New Roman"/>
        <family val="1"/>
      </rPr>
      <t xml:space="preserve">w,tot </t>
    </r>
  </si>
  <si>
    <t>Nośnik energii</t>
  </si>
  <si>
    <t>Obliczeniowe zapotrzebowanie na energię budynku przed modernizacją</t>
  </si>
  <si>
    <t>ogrzewanie + wentylacja</t>
  </si>
  <si>
    <t>Olej opałowy</t>
  </si>
  <si>
    <t>Gaz płynny</t>
  </si>
  <si>
    <t>Węgiel kamienny</t>
  </si>
  <si>
    <t>Węgiel brunatny</t>
  </si>
  <si>
    <t xml:space="preserve">  Biomasa </t>
  </si>
  <si>
    <t xml:space="preserve">Energia elektryczna na potrzeby budynku z sieci elektroenergetycznej </t>
  </si>
  <si>
    <t>ciepła woda użytkowa</t>
  </si>
  <si>
    <t>Podział zapotrzebowania energii</t>
  </si>
  <si>
    <r>
      <t>1</t>
    </r>
    <r>
      <rPr>
        <sz val="8"/>
        <color indexed="8"/>
        <rFont val="Times New Roman"/>
        <family val="1"/>
      </rPr>
      <t xml:space="preserve"> podać pełną nazwę budynku </t>
    </r>
  </si>
  <si>
    <t>Imie i nazwisko:</t>
  </si>
  <si>
    <t>Data:</t>
  </si>
  <si>
    <t>Pieczątka i podpis:</t>
  </si>
  <si>
    <t>1. Możliwe zmiany w zakresie osłony zewnętrznej budynku</t>
  </si>
  <si>
    <t>2. Możliwe zmiany w zakresie techniki instalacyjnej i źródeł energii</t>
  </si>
  <si>
    <t>3. Możliwe zmiany w zakresie oświetlenia wbudowanego.</t>
  </si>
  <si>
    <t>5. Możliwe zmiany ograniczające zapotrzebowanie na energię końcową związane z korzystaniem z ciepłej wody użytkowej</t>
  </si>
  <si>
    <t>13.</t>
  </si>
  <si>
    <t xml:space="preserve">Biomasa </t>
  </si>
  <si>
    <t xml:space="preserve">Węgiel brunatny </t>
  </si>
  <si>
    <t xml:space="preserve">Węgiel kamienny </t>
  </si>
  <si>
    <t xml:space="preserve">Gaz ziemny </t>
  </si>
  <si>
    <t xml:space="preserve">Olej opałowy </t>
  </si>
  <si>
    <t>kW</t>
  </si>
  <si>
    <t>Ocena aktualnego stanu technicznego elementów konstrukcyjnych</t>
  </si>
  <si>
    <t>Ocena stanu istniejącego:</t>
  </si>
  <si>
    <r>
      <t>Moc cieplna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[kW]</t>
    </r>
  </si>
  <si>
    <r>
      <t xml:space="preserve">Moc cieplna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[kW]</t>
    </r>
  </si>
  <si>
    <r>
      <t>5</t>
    </r>
    <r>
      <rPr>
        <sz val="8"/>
        <color indexed="8"/>
        <rFont val="Times New Roman"/>
        <family val="1"/>
      </rPr>
      <t xml:space="preserve"> sumaryczna energia pomocnicza dla systemów: ogrzewania, c.w.u., wentylacji oraz w przypadku gdy dotyczy chłodzenia</t>
    </r>
  </si>
  <si>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 xml:space="preserve"> z ciepłowni/ elektrociepłowni, podać rodzaj ciepłowni/ elektrociepłowni – np. ciepłownia węglowa,  w przypadku gdy operator ciepłowni/elektrociepłowni podaje informację o wskaźniku nieodnawialnej energii pierwotnej na ciepło - załączyć odpowiedni dokument</t>
    </r>
  </si>
  <si>
    <r>
      <t>energia</t>
    </r>
    <r>
      <rPr>
        <b/>
        <vertAlign val="superscript"/>
        <sz val="10"/>
        <rFont val="Times New Roman"/>
        <family val="1"/>
      </rPr>
      <t>5</t>
    </r>
  </si>
  <si>
    <r>
      <t>Ciepło sieciowe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
……………….
</t>
    </r>
  </si>
  <si>
    <r>
      <t>transportu η</t>
    </r>
    <r>
      <rPr>
        <vertAlign val="subscript"/>
        <sz val="11"/>
        <rFont val="Times New Roman"/>
        <family val="1"/>
      </rPr>
      <t xml:space="preserve">H,d </t>
    </r>
  </si>
  <si>
    <r>
      <t>transportu η</t>
    </r>
    <r>
      <rPr>
        <vertAlign val="subscript"/>
        <sz val="11"/>
        <rFont val="Times New Roman"/>
        <family val="1"/>
      </rPr>
      <t xml:space="preserve">w,d </t>
    </r>
  </si>
  <si>
    <t>średnie sezonowa sprawność wykorzystania</t>
  </si>
  <si>
    <t>opis
(materiał, grubość, izolacja)</t>
  </si>
  <si>
    <t>Instalacja c.o. i źródło ciepła zasilające instalację c.o.</t>
  </si>
  <si>
    <t>Instalacja przygotowania ciepłej wody i źródło ciepła zasilające instalację c.w.u.</t>
  </si>
  <si>
    <t>Instalacja oświetlenia wbudowanego, źródło energii elektrycznej</t>
  </si>
  <si>
    <r>
      <t>Całkowita powierzchnia użytkowa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</si>
  <si>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Całkowita powierzchnia użytkowa o regulowanej temperaturze (Af) (m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</si>
  <si>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t>Energia elektryczna wyprodukowana w miejscu, zużyta na potrzeby budynku (podawać ze znakiem minus)</t>
  </si>
  <si>
    <t>oraz:</t>
  </si>
  <si>
    <r>
      <t xml:space="preserve">4 </t>
    </r>
    <r>
      <rPr>
        <sz val="8"/>
        <color indexed="8"/>
        <rFont val="Times New Roman"/>
        <family val="1"/>
      </rPr>
      <t>Ilość energii obliczona zgodnie z Rozporządzeniem Ministra Infrastruktury i Rozwoju z dnia 27 lutego 2015 r. w sprawie metodologii wyznaczania charakterystyki energetycznej budynku lub części budynku oraz świadectw charakterystyki energetycznej budynków (Dz. U. z 18 marca 2015 r. poz. 376)</t>
    </r>
  </si>
  <si>
    <r>
      <t>EP</t>
    </r>
    <r>
      <rPr>
        <vertAlign val="subscript"/>
        <sz val="11"/>
        <color indexed="8"/>
        <rFont val="Times New Roman"/>
        <family val="1"/>
      </rPr>
      <t>max</t>
    </r>
  </si>
  <si>
    <t>1. Charakterystyka technologiczna</t>
  </si>
  <si>
    <t>Wyszczególnienie</t>
  </si>
  <si>
    <t>Stan przed termomodernizacją</t>
  </si>
  <si>
    <t>Stan po termomodernizacji</t>
  </si>
  <si>
    <t>Rodzaj i ilość paliwa</t>
  </si>
  <si>
    <t>2. Charakterystyka energetyczna</t>
  </si>
  <si>
    <t xml:space="preserve">Moc zainstalowana </t>
  </si>
  <si>
    <t xml:space="preserve"> [kW]</t>
  </si>
  <si>
    <t xml:space="preserve"> a. stałe                 </t>
  </si>
  <si>
    <t xml:space="preserve"> b. ciekłe   </t>
  </si>
  <si>
    <t xml:space="preserve"> c. gazowe              </t>
  </si>
  <si>
    <r>
      <t>[Nm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>/rok]</t>
    </r>
  </si>
  <si>
    <t xml:space="preserve">Zapotrzebowanie na moc cieplną odbiorców  </t>
  </si>
  <si>
    <t xml:space="preserve">Obliczeniowe zużycie energii na ogrzewanie i ciepłej wody użytkowej odbiorców  </t>
  </si>
  <si>
    <t>Ilość wytwarzanego ciepła</t>
  </si>
  <si>
    <t>Sprawność eksploatacyjna</t>
  </si>
  <si>
    <t xml:space="preserve">Zużycie energii pierwotnej </t>
  </si>
  <si>
    <t>[GJ/rok]</t>
  </si>
  <si>
    <t>[%]</t>
  </si>
  <si>
    <t>1. Charakterystyka konstrukcyjna</t>
  </si>
  <si>
    <t>Ogólna długość sieci</t>
  </si>
  <si>
    <t>[m]</t>
  </si>
  <si>
    <t>Zakres średnic</t>
  </si>
  <si>
    <t>[mm]</t>
  </si>
  <si>
    <t>Temperatury obliczeniowe</t>
  </si>
  <si>
    <r>
      <t>[</t>
    </r>
    <r>
      <rPr>
        <vertAlign val="superscript"/>
        <sz val="11"/>
        <color indexed="8"/>
        <rFont val="Czcionka tekstu podstawowego"/>
        <family val="0"/>
      </rPr>
      <t>o</t>
    </r>
    <r>
      <rPr>
        <sz val="11"/>
        <color indexed="8"/>
        <rFont val="Czcionka tekstu podstawowego"/>
        <family val="2"/>
      </rPr>
      <t>C]</t>
    </r>
  </si>
  <si>
    <t>Przepływ nominalny</t>
  </si>
  <si>
    <t>[t/h]</t>
  </si>
  <si>
    <t>Straty mocy cieplnej w warunkach obliczeniowych</t>
  </si>
  <si>
    <t>Całkowite straty ciepła</t>
  </si>
  <si>
    <t>Roczne zmniejszenie zużycia energii</t>
  </si>
  <si>
    <t>3. Efekty termomodernizacji</t>
  </si>
  <si>
    <t>3. Efekty modernizacji / wymiany źródła</t>
  </si>
  <si>
    <t>W tym oświetlenie [kWh/rok]</t>
  </si>
  <si>
    <t>Energia elektryczna ogółem  [kWh/rok]</t>
  </si>
  <si>
    <t>w tym oświetlenie [kWh/rok]</t>
  </si>
  <si>
    <t>Energia elektryczna ogółem [kWh/rok]</t>
  </si>
  <si>
    <t>Programu Operacyjnego Infrastruktura i Środowisko 2014 - 2020</t>
  </si>
  <si>
    <t>Oś Priorytetowa I</t>
  </si>
  <si>
    <t>Zmniejszenie emisyjności gospodarki</t>
  </si>
  <si>
    <t>Działanie 1.3</t>
  </si>
  <si>
    <t>Wspieranie efektywności energetycznej w budynkach</t>
  </si>
  <si>
    <t>NARODOWY FUNDUSZ
OCHRONY ŚRODOWISKA I GOSPODARKI WODNEJ</t>
  </si>
  <si>
    <r>
      <t>Stan po termomodernizacji</t>
    </r>
    <r>
      <rPr>
        <vertAlign val="superscript"/>
        <sz val="11"/>
        <color indexed="8"/>
        <rFont val="Czcionka tekstu podstawowego"/>
        <family val="0"/>
      </rPr>
      <t>/1</t>
    </r>
  </si>
  <si>
    <t>Ilość wytwarzanej energii elektrycznej</t>
  </si>
  <si>
    <t>[MWh/rok]</t>
  </si>
  <si>
    <t>Straty energii pierwotnej</t>
  </si>
  <si>
    <t>[Mg/rok]</t>
  </si>
  <si>
    <r>
      <t>Emisja CO</t>
    </r>
    <r>
      <rPr>
        <vertAlign val="subscript"/>
        <sz val="11"/>
        <color indexed="8"/>
        <rFont val="Czcionka tekstu podstawowego"/>
        <family val="0"/>
      </rPr>
      <t>2</t>
    </r>
  </si>
  <si>
    <r>
      <t>Zmniejszenie emisji CO</t>
    </r>
    <r>
      <rPr>
        <vertAlign val="subscript"/>
        <sz val="11"/>
        <color indexed="8"/>
        <rFont val="Czcionka tekstu podstawowego"/>
        <family val="0"/>
      </rPr>
      <t>2</t>
    </r>
  </si>
  <si>
    <r>
      <t>Opis:</t>
    </r>
    <r>
      <rPr>
        <vertAlign val="superscript"/>
        <sz val="11"/>
        <rFont val="Times New Roman"/>
        <family val="1"/>
      </rPr>
      <t>/1</t>
    </r>
  </si>
  <si>
    <r>
      <rPr>
        <vertAlign val="superscript"/>
        <sz val="10"/>
        <rFont val="Times New Roman"/>
        <family val="1"/>
      </rPr>
      <t>/1</t>
    </r>
    <r>
      <rPr>
        <sz val="10"/>
        <rFont val="Times New Roman"/>
        <family val="1"/>
      </rPr>
      <t xml:space="preserve"> Należy między innymi opisać czy źródło jest zlokalizowane poza budynkiem, czy znajduje się w modernizowanym budynku</t>
    </r>
  </si>
  <si>
    <r>
      <rPr>
        <vertAlign val="superscript"/>
        <sz val="10"/>
        <rFont val="Times New Roman"/>
        <family val="1"/>
      </rPr>
      <t>/2</t>
    </r>
    <r>
      <rPr>
        <sz val="10"/>
        <rFont val="Times New Roman"/>
        <family val="1"/>
      </rPr>
      <t xml:space="preserve"> Wartości należy wyliczyc zgodnie z pkt. 4.1.5 załącznika nr 1 do rozporządzenia MIR z 27 lutego 2015 r. (poz. 376)</t>
    </r>
  </si>
  <si>
    <t>Roczne zapotrzebowanie na energię końcową Qk [kWh /(rok)] - na podstawie dokumentacji obliczeń charakterystyki energetycznej budynku przed modernizacją</t>
  </si>
  <si>
    <t>Łącznie zapotrzebowanie budynku na energię końcową Qk  [kWh /(rok)]</t>
  </si>
  <si>
    <t>Łącznie zapotrzebowanie budynku na energię pierwotną Qp  [kWh /(rok)]</t>
  </si>
  <si>
    <r>
      <t>Roczne jednostkowe zapotrzebowanie na energię końcową Ek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 [kWh/(m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rok)]</t>
    </r>
  </si>
  <si>
    <r>
      <t>Roczne jednostkowe zapotrzebowanie na energię pierwotną Ep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 xml:space="preserve"> [kWh/(m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rok)]</t>
    </r>
  </si>
  <si>
    <t>6. Możliwe zmiany ograniczające zapotrzebowanie na energię pierwotną</t>
  </si>
  <si>
    <t>3a.</t>
  </si>
  <si>
    <t>3b.</t>
  </si>
  <si>
    <t>14.</t>
  </si>
  <si>
    <r>
      <t>Straty przesyłania (dotyczy lokalnych sieci ciepłowniczych - w przypadku źródła zlokalizowanego poza budynkiem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</si>
  <si>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Nośnik energii (paliwo)</t>
  </si>
  <si>
    <t>Dotrzymanie norm</t>
  </si>
  <si>
    <t>ogrzewanie i wentylacja</t>
  </si>
  <si>
    <r>
      <t>energia pomocnicza</t>
    </r>
    <r>
      <rPr>
        <b/>
        <vertAlign val="superscript"/>
        <sz val="10"/>
        <rFont val="Times New Roman"/>
        <family val="1"/>
      </rPr>
      <t>5</t>
    </r>
  </si>
  <si>
    <t>Inny (podać jaki)
np.. OZE (PV)</t>
  </si>
  <si>
    <t xml:space="preserve">EP cząstkowe </t>
  </si>
  <si>
    <r>
      <rPr>
        <vertAlign val="superscript"/>
        <sz val="10"/>
        <color indexed="8"/>
        <rFont val="Czcionka tekstu podstawowego"/>
        <family val="0"/>
      </rPr>
      <t>/3</t>
    </r>
    <r>
      <rPr>
        <sz val="10"/>
        <color indexed="8"/>
        <rFont val="Czcionka tekstu podstawowego"/>
        <family val="2"/>
      </rPr>
      <t xml:space="preserve"> PES należy wyliczyć w oparciu o par. 6 ust. 1 rozporządzenia Ministra Gospodarki z dnia 10 grudnia 2014 r. w sprawie sposobu obliczania danych podanych we wniosku o wydanie świadectwa pochodzenia z kogeneracji oraz szczegółoweo zakresu obowiązku potwierdzania danych dotyczących ilości energii elektrycznej wytworzonej w wysokosprawnej kogeneracji</t>
    </r>
  </si>
  <si>
    <r>
      <t>Dla kogeneracji: PES</t>
    </r>
    <r>
      <rPr>
        <vertAlign val="superscript"/>
        <sz val="11"/>
        <color indexed="8"/>
        <rFont val="Czcionka tekstu podstawowego"/>
        <family val="0"/>
      </rPr>
      <t>/3</t>
    </r>
  </si>
  <si>
    <r>
      <t>Dla pomp ciepła: COP</t>
    </r>
    <r>
      <rPr>
        <vertAlign val="superscript"/>
        <sz val="11"/>
        <color indexed="8"/>
        <rFont val="Czcionka tekstu podstawowego"/>
        <family val="0"/>
      </rPr>
      <t>/4</t>
    </r>
  </si>
  <si>
    <r>
      <t>Dla pomp ciepła: SCOP</t>
    </r>
    <r>
      <rPr>
        <vertAlign val="superscript"/>
        <sz val="11"/>
        <color indexed="8"/>
        <rFont val="Czcionka tekstu podstawowego"/>
        <family val="0"/>
      </rPr>
      <t>/5</t>
    </r>
  </si>
  <si>
    <r>
      <rPr>
        <vertAlign val="superscript"/>
        <sz val="11"/>
        <color indexed="8"/>
        <rFont val="Czcionka tekstu podstawowego"/>
        <family val="0"/>
      </rPr>
      <t>/4</t>
    </r>
    <r>
      <rPr>
        <sz val="11"/>
        <color indexed="8"/>
        <rFont val="Czcionka tekstu podstawowego"/>
        <family val="0"/>
      </rPr>
      <t xml:space="preserve"> </t>
    </r>
    <r>
      <rPr>
        <sz val="10"/>
        <color indexed="8"/>
        <rFont val="Czcionka tekstu podstawowego"/>
        <family val="0"/>
      </rPr>
      <t>Współczynnik efektywności COP zastosowanych pomp ciepła, określony według normy PN-EN 14511-3 lub PN-EN 16147 nie jest niższy niż wskazano w Decyzji Komisji z dnia 1 marca 2013 r.  ustanawiającej wytyczne dla państw członkowskich dotyczące obliczania energii odnawialnej z pomp ciepła w odniesieniu do różnych technologii pomp ciepła na podstawie art. 5 dyrektywy Parlamentu Europejskiego i Rady 2009/28/WE</t>
    </r>
  </si>
  <si>
    <r>
      <rPr>
        <vertAlign val="superscript"/>
        <sz val="10"/>
        <color indexed="8"/>
        <rFont val="Czcionka tekstu podstawowego"/>
        <family val="0"/>
      </rPr>
      <t>/5</t>
    </r>
    <r>
      <rPr>
        <sz val="10"/>
        <color indexed="8"/>
        <rFont val="Czcionka tekstu podstawowego"/>
        <family val="2"/>
      </rPr>
      <t xml:space="preserve"> Sezonowy wskaźnik efektywności energetycznej instalacji SCOP, liczony zgodnie z normą PN-EN 14825 lub PN-EN 12309-2 powinien wynosić: 
 dla pomp ciepła typu powietrze/woda dla potrzeb c.o. i c.w.u., zasilanych energią elektryczną: SCOP≥3.3, 
 dla pozostałych pomp ciepła dla potrzeb c.o. i c.w.u., zasilanych energią elektryczną: SCOP≥3.8, 
 dla pomp ciepła zasilanych ciepłem: SCOP≥1.25. 
</t>
    </r>
  </si>
  <si>
    <r>
      <t>Dla żródła ciepła: efekt energetyczny Ei</t>
    </r>
    <r>
      <rPr>
        <vertAlign val="superscript"/>
        <sz val="11"/>
        <color indexed="8"/>
        <rFont val="Czcionka tekstu podstawowego"/>
        <family val="0"/>
      </rPr>
      <t>/2</t>
    </r>
  </si>
  <si>
    <t xml:space="preserve"> d.  biomasa            </t>
  </si>
  <si>
    <t>Kolektory cieplne - moc</t>
  </si>
  <si>
    <t>Fotowoltaika - moc</t>
  </si>
  <si>
    <t>elektownie wiatrowe - moc</t>
  </si>
  <si>
    <t>pompy cieplne - moc</t>
  </si>
  <si>
    <t>pompy cieplne - rodzaj</t>
  </si>
  <si>
    <t>produkcja ciepła i ee w skojarzeniu</t>
  </si>
  <si>
    <r>
      <rPr>
        <vertAlign val="superscript"/>
        <sz val="10"/>
        <color indexed="8"/>
        <rFont val="Czcionka tekstu podstawowego"/>
        <family val="2"/>
      </rPr>
      <t>/2</t>
    </r>
    <r>
      <rPr>
        <sz val="10"/>
        <color indexed="8"/>
        <rFont val="Czcionka tekstu podstawowego"/>
        <family val="2"/>
      </rPr>
      <t xml:space="preserve"> Efekt energetyczny Ei należy obliczyć wg wzoru zamieszczonego w części 2 pkt. 2 załącznika nr 2 do rozporządzenia z dnia 17 marca 2009 r. w sprawie szczegółowego zakresu i formy audytu energetycznego (D.U. Nr 43 poz. 346)</t>
    </r>
  </si>
  <si>
    <r>
      <t xml:space="preserve"> </t>
    </r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Efekt energetyczny Ei należy obliczyć wg wzoru zamieszczonego w części 2 pkt. 2 załącznika nr 2 do rozporządzenia z dnia 17 marca 2009 r. w sprawie szczegółowego zakresu i formy audytu energetycznego (D.U. Nr 43 poz. 346)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</si>
  <si>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moc cieplną należy obliczyć wg PN-EN 12831 „Instalacje ogrzewcze w budynkach - Metoda obliczania projektowego obciążenia cieplnego” </t>
    </r>
  </si>
  <si>
    <r>
      <rPr>
        <vertAlign val="superscript"/>
        <sz val="10"/>
        <rFont val="Times New Roman"/>
        <family val="1"/>
      </rPr>
      <t xml:space="preserve"> 3)</t>
    </r>
    <r>
      <rPr>
        <sz val="10"/>
        <rFont val="Times New Roman"/>
        <family val="1"/>
      </rPr>
      <t xml:space="preserve"> PES należy wyliczyć w oparciu o par. 6 ust. 1 rozporządzenia Ministra Gospodarki z dnia 10 grudnia 2014 r. w sprawie sposobu obliczania danych podanych we wniosku o wydanie świadectwa pochodzenia z kogeneracji oraz szczegółoweo zakresu obowiązku potwierdzania danych dotyczących ilości energii elektrycznej wytworzonej w wysokosprawnej kogeneracji</t>
    </r>
  </si>
  <si>
    <r>
      <rPr>
        <vertAlign val="superscript"/>
        <sz val="10"/>
        <rFont val="Times New Roman"/>
        <family val="1"/>
      </rPr>
      <t xml:space="preserve"> 4)</t>
    </r>
    <r>
      <rPr>
        <sz val="10"/>
        <rFont val="Times New Roman"/>
        <family val="1"/>
      </rPr>
      <t xml:space="preserve"> Na potrzeby obliczeń końcowego efektu energetycznego energię pierwotną, o której mowa we wskaźnikach Ei i PES, należy traktować jako tożsamą z energią końcową</t>
    </r>
  </si>
  <si>
    <t>energia geotermalna</t>
  </si>
  <si>
    <t xml:space="preserve">Ciepło sieciowe </t>
  </si>
  <si>
    <t xml:space="preserve">Inny (pozost. oze) </t>
  </si>
  <si>
    <r>
      <t xml:space="preserve">Straty z tytułu sprawności kotła zlokalizowanego poza budynkiem - w przypadku modernizacji kotła w kierunku zwiększenia sprawności </t>
    </r>
    <r>
      <rPr>
        <vertAlign val="superscript"/>
        <sz val="10"/>
        <rFont val="Times New Roman"/>
        <family val="1"/>
      </rPr>
      <t>2,4</t>
    </r>
  </si>
  <si>
    <t>ZAPOTRZEBOWANIE NA ENERGIĘ KOŃCOWĄ w budynkach</t>
  </si>
  <si>
    <t>Straty energii [kWh/rok]</t>
  </si>
  <si>
    <t>RAZEM straty  energii</t>
  </si>
  <si>
    <t>Efekt energetyczny [%]</t>
  </si>
  <si>
    <r>
      <t xml:space="preserve">Budynek 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…..</t>
    </r>
  </si>
  <si>
    <t>I.</t>
  </si>
  <si>
    <t>Roboty dociepleniowe</t>
  </si>
  <si>
    <t>LP</t>
  </si>
  <si>
    <t>Wyszczególnienie robót</t>
  </si>
  <si>
    <t>wsp. U przed modernizacją</t>
  </si>
  <si>
    <t>wsp.U po modernizacji</t>
  </si>
  <si>
    <t>powierzchnia docieplenia</t>
  </si>
  <si>
    <t>koszt jednostkowy</t>
  </si>
  <si>
    <t>koszt robót</t>
  </si>
  <si>
    <t>grubość materiału izolacyjnego [cm]</t>
  </si>
  <si>
    <r>
      <t>m</t>
    </r>
    <r>
      <rPr>
        <vertAlign val="superscript"/>
        <sz val="12"/>
        <rFont val="Times New Roman"/>
        <family val="1"/>
      </rPr>
      <t>2</t>
    </r>
  </si>
  <si>
    <r>
      <t>zł/m</t>
    </r>
    <r>
      <rPr>
        <vertAlign val="superscript"/>
        <sz val="12"/>
        <rFont val="Times New Roman"/>
        <family val="1"/>
      </rPr>
      <t>2</t>
    </r>
  </si>
  <si>
    <t>zł</t>
  </si>
  <si>
    <t xml:space="preserve">Docieplenie ścian </t>
  </si>
  <si>
    <t xml:space="preserve">Docieplenie stropodachów </t>
  </si>
  <si>
    <t>Docieplenie stropów</t>
  </si>
  <si>
    <t>Docieplenie dachów</t>
  </si>
  <si>
    <t>Inne (podać jakie) ….</t>
  </si>
  <si>
    <t>II.</t>
  </si>
  <si>
    <t>Stolarka okienna i drzwiowa</t>
  </si>
  <si>
    <t>Lp</t>
  </si>
  <si>
    <t>materiał przed</t>
  </si>
  <si>
    <t xml:space="preserve">ilość </t>
  </si>
  <si>
    <t>powierzchnia</t>
  </si>
  <si>
    <t>materiał po</t>
  </si>
  <si>
    <t>szt.</t>
  </si>
  <si>
    <t xml:space="preserve">Wymiana okien </t>
  </si>
  <si>
    <t xml:space="preserve">Wymiana drzwi </t>
  </si>
  <si>
    <t xml:space="preserve">Wymiana oszklenia </t>
  </si>
  <si>
    <t>III.</t>
  </si>
  <si>
    <t>Modernizacja instalacji c.o.</t>
  </si>
  <si>
    <t>ilość grzejników</t>
  </si>
  <si>
    <t>ilość termoza-worów</t>
  </si>
  <si>
    <t>zakres średnic</t>
  </si>
  <si>
    <t>dlugość przewodów</t>
  </si>
  <si>
    <t>mm</t>
  </si>
  <si>
    <t>mb</t>
  </si>
  <si>
    <t xml:space="preserve">Wymiana instalacji c.o. </t>
  </si>
  <si>
    <t xml:space="preserve">Modernizacja instalacji c.o. </t>
  </si>
  <si>
    <t>IV.</t>
  </si>
  <si>
    <t>Modernizacja instalacji c.w.u.</t>
  </si>
  <si>
    <t>rodzaj przewodów</t>
  </si>
  <si>
    <t>Wymiana instalacji c.w. u.</t>
  </si>
  <si>
    <t>Modernizacja instalacji c.w. u.</t>
  </si>
  <si>
    <t>opis, parametry techniczne i ilościowe</t>
  </si>
  <si>
    <t>V.</t>
  </si>
  <si>
    <t>Modernizacja źródła energii</t>
  </si>
  <si>
    <t>moc  przed</t>
  </si>
  <si>
    <t>moc * 
po</t>
  </si>
  <si>
    <t>sprawność nowego źródła **</t>
  </si>
  <si>
    <t>ilosć urządzeń</t>
  </si>
  <si>
    <t>Zwięzły opis nowego źródła energii***</t>
  </si>
  <si>
    <t>%</t>
  </si>
  <si>
    <t>Wymiana istniejącego żródła ciepła</t>
  </si>
  <si>
    <t xml:space="preserve">Modernizacja węzła cieplnego </t>
  </si>
  <si>
    <t>Instalacja ko/trigeneracji</t>
  </si>
  <si>
    <t xml:space="preserve">Przyłączenie do m.s.c. </t>
  </si>
  <si>
    <t>Montaż kolektorów słonecznych</t>
  </si>
  <si>
    <t>Montaż pomp ciepła</t>
  </si>
  <si>
    <t>Montaż ogniw fotowoltaicznych</t>
  </si>
  <si>
    <t>Instalacja kotłow na biomasę</t>
  </si>
  <si>
    <t>VI.</t>
  </si>
  <si>
    <t>System zarządzania wszystkimi rodzajami energii w budynku/ach (BEMS)</t>
  </si>
  <si>
    <t xml:space="preserve">opis funkcji realizowanych w ramach systemu </t>
  </si>
  <si>
    <t>System zarządzania energią</t>
  </si>
  <si>
    <t>VII.</t>
  </si>
  <si>
    <t>Modernizacja wentylacji/klimatyzacji</t>
  </si>
  <si>
    <t>wydajność</t>
  </si>
  <si>
    <t>sprawność odzysku ciepła (rekuperacji)</t>
  </si>
  <si>
    <t>recyrkulacja powietrza (udział)</t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</si>
  <si>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/godz</t>
    </r>
  </si>
  <si>
    <t>VIII.</t>
  </si>
  <si>
    <t>Modernizacja sieci przesyłowych</t>
  </si>
  <si>
    <t>przekroje od-do</t>
  </si>
  <si>
    <t>długość sieci</t>
  </si>
  <si>
    <t>oszczędność energii</t>
  </si>
  <si>
    <t>GJ/rok</t>
  </si>
  <si>
    <t>Wymiana sieci na preizolowaną</t>
  </si>
  <si>
    <t>Poprawa izolacji rurociągów</t>
  </si>
  <si>
    <t>IX.</t>
  </si>
  <si>
    <t>Wymiana urządzeń energii pomocniczej na energooszczędne</t>
  </si>
  <si>
    <t>ilość urządzeń</t>
  </si>
  <si>
    <t xml:space="preserve">rodzaj urządzenia </t>
  </si>
  <si>
    <t>moc przed</t>
  </si>
  <si>
    <t>moc po</t>
  </si>
  <si>
    <t>Wymiana pomp ….</t>
  </si>
  <si>
    <t>Wymiana napędów ….</t>
  </si>
  <si>
    <t>X.</t>
  </si>
  <si>
    <t>Wymiana oświetlenia na energooszczędne</t>
  </si>
  <si>
    <t>ilość punktów świetlnych.</t>
  </si>
  <si>
    <t>typ nowego oświetlenia</t>
  </si>
  <si>
    <t xml:space="preserve">Wymiana źródeł światła na energooszczędne </t>
  </si>
  <si>
    <t>Wymiana opraw oświetleniowych</t>
  </si>
  <si>
    <t>XI.</t>
  </si>
  <si>
    <t>XII.</t>
  </si>
  <si>
    <t>Oszczędność energii</t>
  </si>
  <si>
    <t>Energia elektryczna</t>
  </si>
  <si>
    <t>MWh/rok</t>
  </si>
  <si>
    <t>XIII.</t>
  </si>
  <si>
    <t>Odnawialne żródła energii</t>
  </si>
  <si>
    <t>Produkcja ciepła ze źródeł odnawialnych</t>
  </si>
  <si>
    <t>Produkcja energii elektrycznej ze źródeł odnawialnych</t>
  </si>
  <si>
    <t>Produkcja ciepła z wysokosprawnej kogeneracji</t>
  </si>
  <si>
    <t>Produkcja energii elektrycznej z wysokosprawnej kogeneracji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</si>
  <si>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podać peną nazwę budynku</t>
    </r>
  </si>
  <si>
    <t>% powierzchni użytkowej mieszkalnej lub na potrzeby prowadzenia działalności gospodarczej w roku</t>
  </si>
  <si>
    <t>Oszczędność energii [kWh/rok]</t>
  </si>
  <si>
    <t>Nazwa budynku</t>
  </si>
  <si>
    <t>Nazwa i opis źródła</t>
  </si>
  <si>
    <t>Lokalizacja</t>
  </si>
  <si>
    <t>Nazwa i opis sieci</t>
  </si>
  <si>
    <t>Wykaz audytów do modernizowanych budynków</t>
  </si>
  <si>
    <t>Wykaz audytów do modernizowanych i instalowanych źródeł energii</t>
  </si>
  <si>
    <t>Wykaz audytów do modernizowanych lokalnych sieci przesyłowych</t>
  </si>
  <si>
    <t>Audyt energetyczny ex-ante opracowuje się w języku polskim, stosując oznaczenia graficzne i literowe określone w  Rozporządzeniu Ministra Infrastruktury i Rozwoju z dnia 3 września 2015 r. zmieniającego rozporządzenie w sprawie szczegółowego zakresu i formy audytu energetycznego oraz części audytu remontowego, wzorów kart audytów, a także algorytmu oceny opłacalności przedsięwzięcia termomodernizacyjnego (D.U. z dnia 13 października 2015r., poz. 1606) oraz w Polskich Normach dotyczących budownictwa oraz instalacji ogrzewczych, wentylacyjnych, chłodzenia, ciepłej wody użytkowej i oświetlenia w budynkach.</t>
  </si>
  <si>
    <t>Wykaz modernizowanych obiektów</t>
  </si>
  <si>
    <t>Wykaz modernizowanych budynków</t>
  </si>
  <si>
    <r>
      <t>Powierzchnia użytkowa [m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]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</si>
  <si>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</si>
  <si>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</si>
  <si>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</si>
  <si>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</si>
  <si>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</si>
  <si>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</si>
  <si>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</si>
  <si>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</si>
  <si>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</si>
  <si>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</si>
  <si>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Wykaz modernizowanych sieci przesyłowych</t>
  </si>
  <si>
    <t>Długość sieci [mb]</t>
  </si>
  <si>
    <t>3.1</t>
  </si>
  <si>
    <t>3.2</t>
  </si>
  <si>
    <t>3.3</t>
  </si>
  <si>
    <t>3.4</t>
  </si>
  <si>
    <t>3.5</t>
  </si>
  <si>
    <r>
      <t>Powierzchnia zmodernizowana [m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]</t>
    </r>
  </si>
  <si>
    <t>Koszt ogółem [zł]</t>
  </si>
  <si>
    <t>Wymiana okien</t>
  </si>
  <si>
    <t>Wymiana drzwi</t>
  </si>
  <si>
    <t>wymiana oszklenia</t>
  </si>
  <si>
    <t>Budowa lub przebudowa wewnętrznych instalacji odbiorczych oraz likwidacja dotychczasowych nieefektywnych źródeł ciepła</t>
  </si>
  <si>
    <t>Ilość [szt.]</t>
  </si>
  <si>
    <t>Wymiana instalacji c.o. - w tym:</t>
  </si>
  <si>
    <t>a.</t>
  </si>
  <si>
    <t xml:space="preserve"> - wymiana grzejników</t>
  </si>
  <si>
    <t>b.</t>
  </si>
  <si>
    <t xml:space="preserve"> - wymiana zaworów</t>
  </si>
  <si>
    <t>c.</t>
  </si>
  <si>
    <t xml:space="preserve"> - ilość budynków</t>
  </si>
  <si>
    <t>Modernizacja instalacji c.o. - w tym:</t>
  </si>
  <si>
    <t xml:space="preserve">Wymiana instalacji c.w.u. </t>
  </si>
  <si>
    <t>Przebudowa systemów grzewczych lub podłączenie bardziej energetycznie i ekologicznie efektywnego źródła ciepła</t>
  </si>
  <si>
    <t>Ilość</t>
  </si>
  <si>
    <t>a</t>
  </si>
  <si>
    <t xml:space="preserve"> - ilość [szt.]</t>
  </si>
  <si>
    <t>b</t>
  </si>
  <si>
    <t xml:space="preserve"> - moc [kW]</t>
  </si>
  <si>
    <t>Instalacja mikrogeneracji lub mikrotrigeneracji na potrzeby własne</t>
  </si>
  <si>
    <t xml:space="preserve">Zastosowanie automatyki pogodowej </t>
  </si>
  <si>
    <t>Instalacja OZE w modernizowanych energetycznie budynkach, jeśli to wynika z przeprowadzonego audytu energetycznego</t>
  </si>
  <si>
    <t xml:space="preserve"> - powierzchnia [m2]</t>
  </si>
  <si>
    <t xml:space="preserve"> - moc [MW]</t>
  </si>
  <si>
    <t xml:space="preserve"> - ilość [m2]</t>
  </si>
  <si>
    <t xml:space="preserve">Ilość budynków z systemem </t>
  </si>
  <si>
    <t>Ilość budynków</t>
  </si>
  <si>
    <t>Poprawa izolacyjności sieci</t>
  </si>
  <si>
    <t>Ilość opraw oświetleniowych [szt]</t>
  </si>
  <si>
    <t>Opracowanie projektów modernizacji energetycznej stanowiących element projektu inwestycyjnego</t>
  </si>
  <si>
    <t>Ilość projektów</t>
  </si>
  <si>
    <t>XIV.</t>
  </si>
  <si>
    <t>Instalacja indywidualnych liczników ciepła, chłodu oraz ciepłej wody użytkowej</t>
  </si>
  <si>
    <t>Ilość liczników</t>
  </si>
  <si>
    <t>XV.</t>
  </si>
  <si>
    <t>Tworzenie zielonych dachów i „żyjących, zielonych ścian”</t>
  </si>
  <si>
    <t>Powierzchnia dachów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</si>
  <si>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</si>
  <si>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XVI.</t>
  </si>
  <si>
    <t>Przeprowadzenie audytów energetycznych jako elementu projektu inwestycyjnego</t>
  </si>
  <si>
    <t>Ilość audytów</t>
  </si>
  <si>
    <t>Produkcja ciepła w warunkach wysokosprawnej kogeneracji</t>
  </si>
  <si>
    <t>Produkcja energii elektrycznej w warunkach wysokosprawnej kogeneracji</t>
  </si>
  <si>
    <t>Obliczenie efektu energetycznego projektu - zestawienie zapotrzebowania na 
energię końcową wg nośników energii dla stanu przed i po realizacji projektu;</t>
  </si>
  <si>
    <t>Wymagania programowe dla projektu</t>
  </si>
  <si>
    <t>RÓŻNICA 
(kol. 3 - kol. 5)
(kol. 4 - kol. 6)</t>
  </si>
  <si>
    <t>Efekt energetyczny</t>
  </si>
  <si>
    <t>Inny (podać jaki) np.OZE</t>
  </si>
  <si>
    <t xml:space="preserve">Ciepło sieciowe z ciepłowni </t>
  </si>
  <si>
    <t xml:space="preserve">Ciepło sieciowe z ciepłowni wyłącznie na biomasę </t>
  </si>
  <si>
    <t xml:space="preserve">Ciepło sieciowe z elektrociepłowni </t>
  </si>
  <si>
    <t xml:space="preserve">Ciepło sieciowe z elektrociepłowni wyłącznie opartej na energii odnawialnej (biogaz, biomasa) </t>
  </si>
  <si>
    <t>15.</t>
  </si>
  <si>
    <t>16.</t>
  </si>
  <si>
    <t>17.</t>
  </si>
  <si>
    <t>Obliczenie efektywności energetycznej, uwzględniającej zmniejszenie strat przesyłu, z tytułu zastosowania kotła (zainstalowanego poza budynkiem) o wyższej sprawności oraz oszczędności energii w wyniku produkcji energii cieplnej i elektrycznej w skojarzeniu</t>
  </si>
  <si>
    <r>
      <t>Suma kwalifikowanych kosztów realizacji projektu (K</t>
    </r>
    <r>
      <rPr>
        <vertAlign val="subscript"/>
        <sz val="10"/>
        <rFont val="Cambria"/>
        <family val="1"/>
      </rPr>
      <t>i</t>
    </r>
    <r>
      <rPr>
        <sz val="10"/>
        <rFont val="Cambria"/>
        <family val="1"/>
      </rPr>
      <t xml:space="preserve">) </t>
    </r>
    <r>
      <rPr>
        <vertAlign val="superscript"/>
        <sz val="10"/>
        <rFont val="Cambria"/>
        <family val="1"/>
      </rPr>
      <t>*)</t>
    </r>
  </si>
  <si>
    <t>Koszty eksploatacyjne przed modernizacją rocznie (O1)</t>
  </si>
  <si>
    <t>Koszty eksploatacyjne po modernizacji rocznie (O2)</t>
  </si>
  <si>
    <r>
      <t>Różnica kosztów eksploatacyjnych (</t>
    </r>
    <r>
      <rPr>
        <sz val="10"/>
        <rFont val="Czcionka tekstu podstawowego"/>
        <family val="0"/>
      </rPr>
      <t>Δ</t>
    </r>
    <r>
      <rPr>
        <sz val="8.5"/>
        <rFont val="Cambria"/>
        <family val="1"/>
      </rPr>
      <t>O = O1-O2)</t>
    </r>
  </si>
  <si>
    <r>
      <t>Efekt ekologiczny (końcowy efekt redukcji emisji 
Mg CO</t>
    </r>
    <r>
      <rPr>
        <vertAlign val="subscript"/>
        <sz val="10"/>
        <rFont val="Bookshelf Symbol 7"/>
        <family val="0"/>
      </rPr>
      <t>2</t>
    </r>
    <r>
      <rPr>
        <sz val="10"/>
        <rFont val="Cambria"/>
        <family val="1"/>
      </rPr>
      <t xml:space="preserve"> </t>
    </r>
  </si>
  <si>
    <r>
      <t xml:space="preserve">Prosty czas zwrotu SPBT (I / </t>
    </r>
    <r>
      <rPr>
        <b/>
        <sz val="10"/>
        <rFont val="Czcionka tekstu podstawowego"/>
        <family val="0"/>
      </rPr>
      <t>ΔO)</t>
    </r>
  </si>
  <si>
    <t>lata</t>
  </si>
  <si>
    <t>Koszt efektu energetycznego KEE</t>
  </si>
  <si>
    <t>zł/(GJ/rok)</t>
  </si>
  <si>
    <r>
      <t xml:space="preserve">Koszt redukcji emisji KRE (I / </t>
    </r>
    <r>
      <rPr>
        <b/>
        <sz val="10"/>
        <rFont val="Czcionka tekstu podstawowego"/>
        <family val="0"/>
      </rPr>
      <t>Δ</t>
    </r>
    <r>
      <rPr>
        <b/>
        <sz val="8.5"/>
        <rFont val="Cambria"/>
        <family val="1"/>
      </rPr>
      <t>E)</t>
    </r>
  </si>
  <si>
    <r>
      <t>zł/Mg CO</t>
    </r>
    <r>
      <rPr>
        <b/>
        <vertAlign val="subscript"/>
        <sz val="10"/>
        <rFont val="Cambria"/>
        <family val="1"/>
      </rPr>
      <t>2</t>
    </r>
  </si>
  <si>
    <t>*) to jest suma całkowitych kwalifikowanych kosztów: realizacji robót budowlanych lub zakupu sprzętu związane z realizacją projektu, nadzoru inwestorskiego, informacji i promocji, zarządzania, pośrednich, itp.</t>
  </si>
  <si>
    <t>I. Ciepło zakupowane z miejskiej sieci ciepłowniczej (lub od zewnętrznego dostawcy)</t>
  </si>
  <si>
    <t>Przed modernizacją</t>
  </si>
  <si>
    <t>Po modernizacji</t>
  </si>
  <si>
    <t>Stawka za zamówioną moc cieplną (zł/MW/m-ce)</t>
  </si>
  <si>
    <t>Stawka za usługi przesyłowe (zł/MW/m-ce)</t>
  </si>
  <si>
    <t xml:space="preserve">3. </t>
  </si>
  <si>
    <t>Opłata abonamentowa (zł/przyłącze/m-ce)</t>
  </si>
  <si>
    <t>Cena ciepła (zł/GJ)</t>
  </si>
  <si>
    <t>Stawka za usługi przesyłowe (zł/GJ)</t>
  </si>
  <si>
    <r>
      <t>Obliczeniowe zużycie energii przez budynek (na podstawie danych z arkusza 2 i 3 niniejszego audytu)</t>
    </r>
    <r>
      <rPr>
        <sz val="11"/>
        <rFont val="Times New Roman"/>
        <family val="1"/>
      </rPr>
      <t xml:space="preserve"> (GJ)</t>
    </r>
  </si>
  <si>
    <r>
      <t>Obliczeniowa moc cieplna budynku (na podstawie danych z arkusza nr 4 niniejszego audytu)</t>
    </r>
    <r>
      <rPr>
        <sz val="11"/>
        <rFont val="Times New Roman"/>
        <family val="1"/>
      </rPr>
      <t xml:space="preserve"> (MW)</t>
    </r>
  </si>
  <si>
    <t>Koszt zakupu ciepła sieciowego (zł/rok)</t>
  </si>
  <si>
    <t>po.1.*poz.7*12+poz.2.*poz.7*12+poz.3*12+poz.4.*poz.6+poz.5.*poz.6</t>
  </si>
  <si>
    <t>II. Ciepło produkowane we własnej kotłowni (roczne koszty bezpośrednie)</t>
  </si>
  <si>
    <t>Składniki kosztów</t>
  </si>
  <si>
    <r>
      <t>ilość</t>
    </r>
    <r>
      <rPr>
        <vertAlign val="superscript"/>
        <sz val="9"/>
        <rFont val="Times New Roman"/>
        <family val="1"/>
      </rPr>
      <t>6</t>
    </r>
  </si>
  <si>
    <t>j.m.</t>
  </si>
  <si>
    <t>Koszt całkowity</t>
  </si>
  <si>
    <t>Koszt zakupu paliwa (zł)</t>
  </si>
  <si>
    <t>- obliczeniowe zużcie energii (Tabela 2 pozycja 5 audytu energetycznego budynku) (GJ)</t>
  </si>
  <si>
    <t>GJ</t>
  </si>
  <si>
    <t>- wartość opałowa paliwa (GJ/t, GJ/m3)</t>
  </si>
  <si>
    <t>GJ/t, GJ/m3</t>
  </si>
  <si>
    <t>- cena jednostkowa paliwa (zł/t, zł/m3)</t>
  </si>
  <si>
    <t>zł/t, zł/m3</t>
  </si>
  <si>
    <t>Koszt innych mediów (zł)</t>
  </si>
  <si>
    <t>Materiały (zł)</t>
  </si>
  <si>
    <t>Wynagrodzenia brutto z narzutami (zł)</t>
  </si>
  <si>
    <t>Usługi obce (zł)</t>
  </si>
  <si>
    <t>Koszty remontów i konserwacji (zł)</t>
  </si>
  <si>
    <t>Opłaty za korzystanie ze środowiska (zł)</t>
  </si>
  <si>
    <t>Inne (podać jakie, nie uwzględniać amortyzacji (zł)</t>
  </si>
  <si>
    <t>Razem (zł/rok)</t>
  </si>
  <si>
    <t>III. Energia elektryczna</t>
  </si>
  <si>
    <t>Składniki kosztów/przychodów</t>
  </si>
  <si>
    <r>
      <t>ilość</t>
    </r>
    <r>
      <rPr>
        <vertAlign val="superscript"/>
        <sz val="9"/>
        <color indexed="10"/>
        <rFont val="Times New Roman"/>
        <family val="1"/>
      </rPr>
      <t>7</t>
    </r>
  </si>
  <si>
    <t>Koszt energii elektrycznej pomocniczej (zł)</t>
  </si>
  <si>
    <t xml:space="preserve">Przychody z tytułu unikniętych kosztów zakupu energii [zł] </t>
  </si>
  <si>
    <t>Wartość  zaoszczędzonej energii (zł/rok)</t>
  </si>
  <si>
    <t>Instrukcje:</t>
  </si>
  <si>
    <t>1. Arkusze w powyższym układzie należy sprządzić dla grupy budynków pod warunkiem, że</t>
  </si>
  <si>
    <t xml:space="preserve">   dla budynków tych energia cieplna dostarczana jest od tego samego dostawcy i po tych</t>
  </si>
  <si>
    <t xml:space="preserve">   cenach (budynki należą to tej samej grupy taryfowej) lub jeżeli zasilane są z tej samej kotłowni lokalnej.</t>
  </si>
  <si>
    <t xml:space="preserve">   W przeciwnym przypadku, kartę należy sporządzić oddzielnie dla każdego budynku.</t>
  </si>
  <si>
    <t>2. Do obliczenia wskaźnika efektywności ekonomicznej dla całego projektu należy zsumować wszystkie wartości zaoszczędzonej energii (jeżeli dotyczy).</t>
  </si>
  <si>
    <t>3. Obliczeniowe zużycie energii przez budynek oraz obliczeniową moc cieplną należy podawać jako sumę co i cwu</t>
  </si>
  <si>
    <t xml:space="preserve">4. Przez unikniete koszty zakupu energii należy rozumiec wartość energii elektrycznej wytworzonej i zużytej wewnątrz granicy bilansowej budynku (grupy budynków)  </t>
  </si>
  <si>
    <t>5. Pozycja  3 w pkt. III. Energia elektryczna wpisywać ze znakiem "minus"</t>
  </si>
  <si>
    <t>1.. Charakterystyka optymalnego wariantu przedsięwzięcia termomodernizacyjnego</t>
  </si>
  <si>
    <t>Jednostka</t>
  </si>
  <si>
    <r>
      <t>Roczne zapotrzebowanie na energię końcową Q</t>
    </r>
    <r>
      <rPr>
        <vertAlign val="subscript"/>
        <sz val="11"/>
        <color indexed="8"/>
        <rFont val="Czcionka tekstu podstawowego"/>
        <family val="0"/>
      </rPr>
      <t>k</t>
    </r>
  </si>
  <si>
    <r>
      <t>Roczne zapotrzebowanie na nieodnawialną energię pierwotną Q</t>
    </r>
    <r>
      <rPr>
        <vertAlign val="subscript"/>
        <sz val="11"/>
        <color indexed="8"/>
        <rFont val="Czcionka tekstu podstawowego"/>
        <family val="0"/>
      </rPr>
      <t>p</t>
    </r>
  </si>
  <si>
    <t>Emisja dwutlenku węgla</t>
  </si>
  <si>
    <r>
      <t>Mg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zcionka tekstu podstawowego"/>
        <family val="2"/>
      </rPr>
      <t>/rok</t>
    </r>
  </si>
  <si>
    <r>
      <t xml:space="preserve">W audycie obliczono parametry energetyczne w taki sposób, aby po zrealizowaniu przedsięwzięcia termomodernizacyjnego budynek spełniał warunki określne w </t>
    </r>
    <r>
      <rPr>
        <sz val="11"/>
        <color indexed="8"/>
        <rFont val="Calibri"/>
        <family val="2"/>
      </rPr>
      <t>§</t>
    </r>
    <r>
      <rPr>
        <sz val="11"/>
        <color indexed="8"/>
        <rFont val="Czcionka tekstu podstawowego"/>
        <family val="2"/>
      </rPr>
      <t xml:space="preserve"> </t>
    </r>
    <r>
      <rPr>
        <sz val="11"/>
        <color indexed="8"/>
        <rFont val="Czcionka tekstu podstawowego"/>
        <family val="2"/>
      </rPr>
      <t>328, ust. 1a Rozporządzenia Ministra Infrastruktury w sprawie warunków, jakim powinny odpowiadać budynki i ich usytuowanie, tzn, aby spełniał wymagania minimalne dla budynków poddanych przebudowie</t>
    </r>
  </si>
  <si>
    <t>Wg stanu przepisów obowiązujących od 1 stycznia 2017 r.</t>
  </si>
  <si>
    <t>TAK</t>
  </si>
  <si>
    <t>NIE</t>
  </si>
  <si>
    <t>Zdolność projektu do reagowania i adaptacji do zmian klimatu (zagrożenie powodziowe, nadmierne nasłonecznienie, inne)</t>
  </si>
  <si>
    <t>Rok bazowy - stan przed modernizacją (przed realizacją projektu)</t>
  </si>
  <si>
    <t>Obliczeniowy stan po modernizacji (po realizacji projektu)</t>
  </si>
  <si>
    <t>Olej opałowy (podawać w GJ/rok)</t>
  </si>
  <si>
    <t>Gaz ziemny (podawać w GJ/rok)</t>
  </si>
  <si>
    <t xml:space="preserve">Gaz płynny (podawać w GJ/rok) </t>
  </si>
  <si>
    <t>Węgiel kamienny (podawać w GJ/rok)</t>
  </si>
  <si>
    <t>Węgiel brunatny (podawać w GJ/rok)</t>
  </si>
  <si>
    <t>Inny (podać jaki) np. oze</t>
  </si>
  <si>
    <t>SUMA</t>
  </si>
  <si>
    <t>PROCENT REDUKCJI EMISJI</t>
  </si>
  <si>
    <t>2) Wartość energii elektrycznej uwzględnia ilość  energii elektrycznej na potrzeby danego budynku/ budynków: oświetlenie wbudowane, energia pomocnicza, energia elektryczna do napędu urządzeń chłodniczych dla klimatyzacji (oraz np. ogrzewanie, c.w.u.)</t>
  </si>
  <si>
    <t>4) Wskaźniki emisji należy przyjmować zgodnie z punktem 6.1.2  Załącznika nr 1 do rozporządzenia Ministra Infrastruktury i Rozwoju z dnia 27 lutego 2015 r. (Dz.U. z 18 marca 2015 r. poz. 376)</t>
  </si>
  <si>
    <t>Karta audytu energetycznego ex-ante źródła ciepła/energii elektrycznej</t>
  </si>
  <si>
    <t>Karta audytu energetycznego ex-ante lokalnej sieci ciepłowniczej</t>
  </si>
  <si>
    <t>Zapotrzebowanie na moc i energię</t>
  </si>
  <si>
    <r>
      <t>Obliczenia planowanego efektu ekologicznego projektu – ograniczenia 
lub uniknięcia emisji CO</t>
    </r>
    <r>
      <rPr>
        <vertAlign val="subscript"/>
        <sz val="12"/>
        <color indexed="8"/>
        <rFont val="Times New Roman"/>
        <family val="1"/>
      </rPr>
      <t>2</t>
    </r>
  </si>
  <si>
    <t>Zestawienie zbiorcze robót w obiektach</t>
  </si>
  <si>
    <t>8a.</t>
  </si>
  <si>
    <r>
      <t xml:space="preserve">Oszczędności z tytułu produkcji energii cieplnej i elektrycznej w skojarzeniu (podawać ze znakiem minus) </t>
    </r>
    <r>
      <rPr>
        <vertAlign val="superscript"/>
        <sz val="10"/>
        <rFont val="Times New Roman"/>
        <family val="1"/>
      </rPr>
      <t>3, 4</t>
    </r>
  </si>
  <si>
    <r>
      <t xml:space="preserve">Energia elektryczna wyprodukowana na miejscu w skojarzeniu, z zastosowaniem źródeł nieodnawialnych, zużyta na potrzeby budynku </t>
    </r>
    <r>
      <rPr>
        <vertAlign val="superscript"/>
        <sz val="14"/>
        <rFont val="Times New Roman"/>
        <family val="1"/>
      </rPr>
      <t>1)</t>
    </r>
    <r>
      <rPr>
        <vertAlign val="superscript"/>
        <sz val="14"/>
        <color indexed="10"/>
        <rFont val="Times New Roman"/>
        <family val="1"/>
      </rPr>
      <t xml:space="preserve"> </t>
    </r>
  </si>
  <si>
    <r>
      <t xml:space="preserve">Energia elektryczna wyprodukowana na miejscu ze źródeł oze (biomasa, biogaz, w tym w skojarzeniu, PV), zużyta na potrzeby budynku </t>
    </r>
    <r>
      <rPr>
        <vertAlign val="superscript"/>
        <sz val="14"/>
        <rFont val="Times New Roman"/>
        <family val="1"/>
      </rPr>
      <t>1)</t>
    </r>
  </si>
  <si>
    <r>
      <t>Straty przesyłania (dotyczy lokalnych sieci ciepłowniczych - w przypadku źródła zlokalizowanego poza budynkiem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</t>
    </r>
  </si>
  <si>
    <r>
      <t xml:space="preserve">Straty z tytułu sprawności kotła - w przypadku modernizacji kotła zainstalowanego poza budynkiem, w kierunku zwiększenia sprawności </t>
    </r>
    <r>
      <rPr>
        <vertAlign val="superscript"/>
        <sz val="14"/>
        <rFont val="Times New Roman"/>
        <family val="1"/>
      </rPr>
      <t>4,6</t>
    </r>
  </si>
  <si>
    <r>
      <t>Oszczędności z tytułu produkcji energii cieplnej i elektrycznej w skojarzeniu</t>
    </r>
    <r>
      <rPr>
        <vertAlign val="superscript"/>
        <sz val="14"/>
        <rFont val="Times New Roman"/>
        <family val="1"/>
      </rPr>
      <t>5,6</t>
    </r>
  </si>
  <si>
    <r>
      <rPr>
        <vertAlign val="superscript"/>
        <sz val="14"/>
        <rFont val="Times New Roman"/>
        <family val="1"/>
      </rPr>
      <t>1)</t>
    </r>
    <r>
      <rPr>
        <sz val="14"/>
        <rFont val="Times New Roman"/>
        <family val="1"/>
      </rPr>
      <t xml:space="preserve"> Wartość energii elektrycznej uwzględnia ilość  energii elektrycznej na potrzeby danego budynku: oświetlenie wbudowane, energia pomocnicza, energia elektryczna do napędu urządzeń chłodniczych dla klimatyzacji oraz gdy występuje np. ogrzewanie, c.w.u. zasilane energią elektryczną;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4"/>
        <rFont val="Times New Roman"/>
        <family val="1"/>
      </rPr>
      <t>2)</t>
    </r>
    <r>
      <rPr>
        <sz val="14"/>
        <rFont val="Times New Roman"/>
        <family val="1"/>
      </rPr>
      <t xml:space="preserve"> Dla energii elektrycznej, zakłada się, że wykazywana w tej pozycji tabeli energia elektryczna, pochodzi z polskiej sieci elektroenergetycznej;
</t>
    </r>
    <r>
      <rPr>
        <vertAlign val="superscript"/>
        <sz val="14"/>
        <rFont val="Times New Roman"/>
        <family val="1"/>
      </rPr>
      <t>3)</t>
    </r>
    <r>
      <rPr>
        <sz val="14"/>
        <rFont val="Times New Roman"/>
        <family val="1"/>
      </rPr>
      <t xml:space="preserve"> Należy podać informacje dotyczące nazwy i wersji programu oraz dołączyć do dokumentacji pliki „wsadowe” z danymi do obliczeń w  oryginalnej wersji elektronicznej i formacie PDF (to samo dotyczy wydruków wyników obliczeń). W przypadku samodzielnego wykonania obliczeń, należy zamieścić pełną dokumentację przebiegu obliczeń w wersji zgodnej z PDF i elektronicznej.                            </t>
    </r>
  </si>
  <si>
    <r>
      <rPr>
        <vertAlign val="superscript"/>
        <sz val="14"/>
        <rFont val="Times New Roman"/>
        <family val="1"/>
      </rPr>
      <t>4)</t>
    </r>
    <r>
      <rPr>
        <sz val="14"/>
        <rFont val="Times New Roman"/>
        <family val="1"/>
      </rPr>
      <t xml:space="preserve"> Efekt energetyczny Ei (zmniejszenie strat energii pierwotnej) oblicza się na podstawie Rozporządzenia Ministra Infrastruktury z dnia 17 marca 2009, załącznik Nr 2 część 2 pkt. 2</t>
    </r>
  </si>
  <si>
    <r>
      <rPr>
        <vertAlign val="superscript"/>
        <sz val="14"/>
        <rFont val="Times New Roman"/>
        <family val="1"/>
      </rPr>
      <t>5)</t>
    </r>
    <r>
      <rPr>
        <sz val="14"/>
        <rFont val="Times New Roman"/>
        <family val="1"/>
      </rPr>
      <t xml:space="preserve"> PES należy wyliczyć w oparciu o par. 6 ust. 1 rozporządzenia Ministra Gospodarki z dnia 10 grudnia 2014 r. w sprawie sposobu obliczania danych podanych we wniosku o wydanie świadectwa pochodzenia z kogeneracji oraz szczegółoweo zakresu obowiązku potwierdzania danych dotyczących ilości energii elektrycznej wytworzonej w wysokosprawnej kogeneracji</t>
    </r>
  </si>
  <si>
    <r>
      <rPr>
        <vertAlign val="superscript"/>
        <sz val="14"/>
        <rFont val="Times New Roman"/>
        <family val="1"/>
      </rPr>
      <t>6)</t>
    </r>
    <r>
      <rPr>
        <sz val="14"/>
        <rFont val="Times New Roman"/>
        <family val="1"/>
      </rPr>
      <t xml:space="preserve"> Na potrzeby obliczeń końcowego efektu energetycznego energię pierwotną, o której mowa we wskaźnikach Ei i PES, należy traktować jako tożsamą z energią końcową</t>
    </r>
  </si>
  <si>
    <r>
      <t xml:space="preserve">Biomasa </t>
    </r>
    <r>
      <rPr>
        <vertAlign val="superscript"/>
        <sz val="14"/>
        <color indexed="8"/>
        <rFont val="Times New Roman"/>
        <family val="1"/>
      </rPr>
      <t>6)</t>
    </r>
    <r>
      <rPr>
        <sz val="14"/>
        <color indexed="8"/>
        <rFont val="Times New Roman"/>
        <family val="1"/>
      </rPr>
      <t xml:space="preserve"> (podawać w GJ/rok)</t>
    </r>
  </si>
  <si>
    <r>
      <t>Ciepło sieciowe z ciepłowni</t>
    </r>
    <r>
      <rPr>
        <vertAlign val="superscript"/>
        <sz val="14"/>
        <color indexed="8"/>
        <rFont val="Times New Roman"/>
        <family val="1"/>
      </rPr>
      <t xml:space="preserve">3) </t>
    </r>
    <r>
      <rPr>
        <sz val="14"/>
        <color indexed="8"/>
        <rFont val="Times New Roman"/>
        <family val="1"/>
      </rPr>
      <t>(podawać w GJ/rok)</t>
    </r>
  </si>
  <si>
    <r>
      <t>Ciepło sieciowe z ciepłowni wyłącznie na biomasę</t>
    </r>
    <r>
      <rPr>
        <vertAlign val="superscript"/>
        <sz val="14"/>
        <rFont val="Times New Roman"/>
        <family val="1"/>
      </rPr>
      <t xml:space="preserve">  6) </t>
    </r>
    <r>
      <rPr>
        <sz val="14"/>
        <rFont val="Times New Roman"/>
        <family val="1"/>
      </rPr>
      <t>(podawać w GJ/rok)</t>
    </r>
  </si>
  <si>
    <r>
      <t xml:space="preserve">Ciepło sieciowe z elektrociepłowni  </t>
    </r>
    <r>
      <rPr>
        <vertAlign val="superscript"/>
        <sz val="14"/>
        <color indexed="8"/>
        <rFont val="Times New Roman"/>
        <family val="1"/>
      </rPr>
      <t xml:space="preserve">3) </t>
    </r>
    <r>
      <rPr>
        <sz val="14"/>
        <color indexed="8"/>
        <rFont val="Times New Roman"/>
        <family val="1"/>
      </rPr>
      <t>(podawać w GJ/rok)</t>
    </r>
  </si>
  <si>
    <r>
      <t>Ciepło sieciowe z elektrociepłowni opartej wyłącznie na energii odnawialnej (biogaz, biomasa)</t>
    </r>
    <r>
      <rPr>
        <vertAlign val="superscript"/>
        <sz val="14"/>
        <color indexed="8"/>
        <rFont val="Times New Roman"/>
        <family val="1"/>
      </rPr>
      <t xml:space="preserve">6) </t>
    </r>
    <r>
      <rPr>
        <sz val="14"/>
        <color indexed="8"/>
        <rFont val="Times New Roman"/>
        <family val="1"/>
      </rPr>
      <t>(podawać w GJ/rok)</t>
    </r>
  </si>
  <si>
    <r>
      <t xml:space="preserve">Energia elektryczna z  sieci elektroenergetycznej zużyta na potrzeby budynku </t>
    </r>
    <r>
      <rPr>
        <vertAlign val="superscript"/>
        <sz val="14"/>
        <rFont val="Times New Roman"/>
        <family val="1"/>
      </rPr>
      <t xml:space="preserve">2) 5) </t>
    </r>
    <r>
      <rPr>
        <sz val="14"/>
        <rFont val="Times New Roman"/>
        <family val="1"/>
      </rPr>
      <t>(podawać w MWh/rok)</t>
    </r>
  </si>
  <si>
    <r>
      <t xml:space="preserve">Energia elektryczna wyprodukowana na miejscu ze źródeł oze (biomasa, biogaz, w tym w skojarzeniu, PV), zużyta na potrzeby budynku </t>
    </r>
    <r>
      <rPr>
        <vertAlign val="superscript"/>
        <sz val="14"/>
        <rFont val="Times New Roman"/>
        <family val="1"/>
      </rPr>
      <t xml:space="preserve">2) </t>
    </r>
    <r>
      <rPr>
        <sz val="14"/>
        <rFont val="Times New Roman"/>
        <family val="1"/>
      </rPr>
      <t xml:space="preserve"> (podawać w MWh/rok ze znakiem minus)</t>
    </r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</si>
  <si>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Wartości zapotrzebowania na energię końcową  w okresie eksploatacji (po modernizacji) należy przyjmować dla stanu docelowego, czyli roku nastepnego  po zakończeniu okresu inwestowania (po modernizacji).</t>
    </r>
  </si>
  <si>
    <r>
      <t>3)</t>
    </r>
    <r>
      <rPr>
        <sz val="12"/>
        <rFont val="Times New Roman"/>
        <family val="1"/>
      </rPr>
      <t xml:space="preserve"> W przypadku zużycia energii pochodzącej z zewnętrznego źródła ciepła (miejska sieć ciepłownicza itp. z wyłączeniem lokalnych kotłowni usytuowanych poza budynkiem/budynkami ogrzewanymi) należy  zastosować współczynniki nakładu niednawialnej energii pierwotnej zgodnie z tabelą nr 1 Załącznika nr 1 do rozporządzenia Ministra Infrastruktury i Rozwoju z dnia 27 lutego 2015 r. (Dz.U. z 18 marca 2015 r. poz. 376). W przypadku, gdy operator ciepłowni/elektrociepłowni podaje informację o wskaźniku nieodnawialnej energii pierwotnej na ciepło - załączyć odpowiedni dokument. </t>
    </r>
  </si>
  <si>
    <r>
      <t>6)  wyłącznie (w 100%) opalanego biomasą; wielkości dotyczące energii podawane są informacyjnie, wskaźnik emisji  zgodnie z założeniami Wspólnotowego Systemu Handlu Uprawnieniami Do Emisji wynosi 0 (zero) Mg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/GJ.</t>
    </r>
  </si>
  <si>
    <r>
      <rPr>
        <vertAlign val="superscript"/>
        <sz val="12"/>
        <rFont val="Times New Roman"/>
        <family val="1"/>
      </rPr>
      <t>7)</t>
    </r>
    <r>
      <rPr>
        <sz val="12"/>
        <rFont val="Times New Roman"/>
        <family val="1"/>
      </rPr>
      <t xml:space="preserve">   Efekt energetyczny Ei (zmniejszenie strat energii pierwotnej) oblicza się na podstawie Rozporządzenia Ministra Infrastruktury z dnia 17 marca 2009, załącznik Nr 2 część 2 pkt. 2</t>
    </r>
  </si>
  <si>
    <r>
      <rPr>
        <vertAlign val="superscript"/>
        <sz val="12"/>
        <rFont val="Times New Roman"/>
        <family val="1"/>
      </rPr>
      <t>8)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w tym emisja uniknięta </t>
    </r>
  </si>
  <si>
    <r>
      <t>WSPÓŁCZYNNIKI NAKŁADU NIEODNAWIALNEJ ENERGII PIERWOTNEJ</t>
    </r>
    <r>
      <rPr>
        <b/>
        <vertAlign val="superscript"/>
        <sz val="12"/>
        <color indexed="8"/>
        <rFont val="Times New Roman"/>
        <family val="1"/>
      </rPr>
      <t>3</t>
    </r>
  </si>
  <si>
    <r>
      <t>WSKAŹNIK EMISJI</t>
    </r>
    <r>
      <rPr>
        <b/>
        <vertAlign val="superscript"/>
        <sz val="12"/>
        <color indexed="8"/>
        <rFont val="Times New Roman"/>
        <family val="1"/>
      </rPr>
      <t xml:space="preserve">4)5) </t>
    </r>
    <r>
      <rPr>
        <b/>
        <sz val="12"/>
        <color indexed="8"/>
        <rFont val="Times New Roman"/>
        <family val="1"/>
      </rPr>
      <t>kgCO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/GJ lub MgCO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/MWh</t>
    </r>
  </si>
  <si>
    <r>
      <t>Wielkość emisji MgCO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/rok</t>
    </r>
  </si>
  <si>
    <r>
      <t>Redukcja emisji</t>
    </r>
    <r>
      <rPr>
        <b/>
        <vertAlign val="superscript"/>
        <sz val="12"/>
        <rFont val="Times New Roman"/>
        <family val="1"/>
      </rPr>
      <t>8)</t>
    </r>
    <r>
      <rPr>
        <b/>
        <sz val="12"/>
        <rFont val="Times New Roman"/>
        <family val="1"/>
      </rPr>
      <t xml:space="preserve"> MgCO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/rok</t>
    </r>
  </si>
  <si>
    <r>
      <t>5) Dla energii elektrycznej, zakłada się, że wykazywana w tej pozycji tabeli energia elektryczna, pochodzi z polskiej sieci elektroenergetycznej. Dla tej sieci, wskaźnik emisji wynosi  0,832 Mg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/MWh. Dla energii elektrycznej nie należy stosować współczynnika nakładu energii nieodnawialnej, gdyż zawiera on się we wskaźniku 0,832 MgCo2/MWh. ; 
link do komunikatu KOBIZE: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color indexed="62"/>
        <rFont val="Times New Roman"/>
        <family val="1"/>
      </rPr>
      <t>http://www.kobize.pl/pl/article/2014/id/569/komunikat-dotyczacy-emisji-dwutlenku-wegla-przypadajacej-na-1-mwh-energii-elektrycznej</t>
    </r>
    <r>
      <rPr>
        <b/>
        <sz val="12"/>
        <rFont val="Times New Roman"/>
        <family val="1"/>
      </rPr>
      <t xml:space="preserve"> </t>
    </r>
  </si>
  <si>
    <t>6. Obliczeniowe zużycie paliwa (na podstawie danych z arkusza 1 i 2  audytu ex-ante)</t>
  </si>
  <si>
    <t>7. Obliczeniowe zużycie energii elektrycznej przez budynek (na podstawie danych z arkusza 1 i 2  audytu ex-ante)</t>
  </si>
  <si>
    <t>Montaż/modernizacja systemu klimatyzacji ….</t>
  </si>
  <si>
    <t>Montaż/modernizacja systemu wentylacji …</t>
  </si>
  <si>
    <t>Montaż/modernizacja systemu chłodzenia …</t>
  </si>
  <si>
    <t>Montaż/modernizacja wentylacji/klimatyzacji</t>
  </si>
  <si>
    <t xml:space="preserve">Montaż/modernizacja systemu wentylacji </t>
  </si>
  <si>
    <t>Montaż/modernizacja systemu klimatyzacji</t>
  </si>
  <si>
    <t>Montaż/modernizacja systemu chłodzenia</t>
  </si>
  <si>
    <t xml:space="preserve">Wymiana napędów wind na energooszczędne </t>
  </si>
  <si>
    <t>ilość wind.</t>
  </si>
  <si>
    <t>rodzaj napędu</t>
  </si>
  <si>
    <t>Wymiana napędów wind na energooszczędne</t>
  </si>
  <si>
    <t>Ilość wind [szt]</t>
  </si>
  <si>
    <t>XVII.</t>
  </si>
  <si>
    <t>Zużycie energii przez napędy wind</t>
  </si>
  <si>
    <t>Zużycie energii [kWh/rok]</t>
  </si>
  <si>
    <t>Automatyka</t>
  </si>
  <si>
    <r>
      <t xml:space="preserve">Energia elektryczna z  sieci elektroenergetycznej zużyta na potrzeby budynku </t>
    </r>
    <r>
      <rPr>
        <vertAlign val="superscript"/>
        <sz val="14"/>
        <rFont val="Times New Roman"/>
        <family val="1"/>
      </rPr>
      <t xml:space="preserve">1) 2) 3) </t>
    </r>
  </si>
  <si>
    <t xml:space="preserve">Oszczędność energii </t>
  </si>
  <si>
    <t>Ciepło</t>
  </si>
  <si>
    <t>Zapotrzebowanie na ciepło przed</t>
  </si>
  <si>
    <t>Zapotrzebowanie na ciepło po</t>
  </si>
  <si>
    <t>Zapotrzebowa-            nie na energię przed</t>
  </si>
  <si>
    <t>Zapotrzebowa-         nie na energię po</t>
  </si>
  <si>
    <r>
      <t xml:space="preserve">Straty z tytułu sprawności kotła </t>
    </r>
    <r>
      <rPr>
        <vertAlign val="superscript"/>
        <sz val="14"/>
        <rFont val="Times New Roman"/>
        <family val="1"/>
      </rPr>
      <t>7)</t>
    </r>
    <r>
      <rPr>
        <sz val="14"/>
        <rFont val="Times New Roman"/>
        <family val="1"/>
      </rPr>
      <t xml:space="preserve"> - w przypadku modernizacji kotła zainstalowanego poza budynkiem, w kierunku zwiększenia sprawności lub oszczędności w wyniku produkcji w warunkach skojarzenia (w tym przypadku podać ze znakiem minus)</t>
    </r>
  </si>
  <si>
    <t>Metodyka sporządzania audytów energetycznych w zakresie głębokiej kompleksowej modernizacji energetycznej budynków finansowanych w ramach POIiŚ 2014 – 2020 Poddziałanie 1.3.2</t>
  </si>
  <si>
    <t>Poddziałanie 1.3.2</t>
  </si>
  <si>
    <t>Wspieranie efektywności energetycznej  w  sektorze mieszkaniowym</t>
  </si>
  <si>
    <t>Informacje szczegółowe</t>
  </si>
  <si>
    <t xml:space="preserve">Audyt energetyczny ex-ante sporządza się w formie papierowej i elektronicznej. </t>
  </si>
  <si>
    <t>Ustawy z dnia 7 lipca 1994r. Prawo budowlane (t.j. D.U. z 2013r., poz. 1409, z 2014r., poz. 40, z 2014r., poz. 768, poz. 822, poz. 1133, poz. 1200, z 2015r., poz. 200, poz. 443, poz. 528, poz. 774);</t>
  </si>
  <si>
    <t>Obwieszczenia Ministra Infrastruktury i Rozwoju z dnia 17 lipca 2015r. w sprawie ogłoszenia jednolitego tekstu rozporządzenia Ministra Infrastruktury w sprawie warunków technicznych, jakim powinny odpowiadać budynki i ich usytuowanie (D.U. z dnia 18 września 2015 r. poz.1422);</t>
  </si>
  <si>
    <t xml:space="preserve"> Rozporządzenia Ministra Infrastruktury z dnia 17 marca 2009r. w sprawie szczegółowego zakresy zakresu i form audytu energetycznego oraz części audytu remontowego, wzorów kart audytów, a także algorytmu oceny opłacalności przedsięwzięcia termomodernizacyjnego (D.U. z 2009 r. poz. 346);</t>
  </si>
  <si>
    <t>Rozporządzenia Ministra Infrastruktury i Rozwoju z dnia 3 września 2015r. zmieniające rozporządzenie w sprawie szczegółowego zakresy zakresu i form audytu energetycznego oraz części audytu remontowego, wzorów kart audytów, a także algorytmu oceny opłacalności przedsięwzięcia termomodernizacyjnego (D.U. z dnia 13 paćdziernika 2015 r. poz. 1606);</t>
  </si>
  <si>
    <t>Rozporządzenia Ministra Infrastruktury i Rozwoju z dnia 27 lutego 2015 r. w sprawie metodologii wyznaczania charakterystyki energetycznej budynku lub części budynku oraz świadectw charakterystyki energetycznej budynków (Dz. U. z 18 marca 2015 r. poz. 376).</t>
  </si>
  <si>
    <t>Audyt energetyczny ex-ante składa się z:</t>
  </si>
  <si>
    <r>
      <rPr>
        <sz val="12"/>
        <color indexed="8"/>
        <rFont val="Times New Roman"/>
        <family val="1"/>
      </rPr>
      <t>Wypełnionych -</t>
    </r>
    <r>
      <rPr>
        <b/>
        <sz val="12"/>
        <color indexed="8"/>
        <rFont val="Times New Roman"/>
        <family val="1"/>
      </rPr>
      <t xml:space="preserve"> zbiorczo dla całego Projektu </t>
    </r>
    <r>
      <rPr>
        <sz val="12"/>
        <color indexed="8"/>
        <rFont val="Times New Roman"/>
        <family val="1"/>
      </rPr>
      <t xml:space="preserve">(tzn. łącznie dla wszystkich obiektów objetych projektem)  </t>
    </r>
    <r>
      <rPr>
        <b/>
        <sz val="12"/>
        <color indexed="8"/>
        <rFont val="Times New Roman"/>
        <family val="1"/>
      </rPr>
      <t>- arkuszy nr 4, 5, 6, 7, 8, 8a i 9</t>
    </r>
  </si>
  <si>
    <t>Dla budynku składającego się z części o różnych funkcjach użytkowych należy podać wszystkie dane oddzielnie dla każdej części budynku.</t>
  </si>
  <si>
    <r>
      <t xml:space="preserve">Do audytu należy dołączyć  stosowne </t>
    </r>
    <r>
      <rPr>
        <b/>
        <sz val="12"/>
        <color indexed="8"/>
        <rFont val="Times New Roman"/>
        <family val="1"/>
      </rPr>
      <t>obliczenia</t>
    </r>
    <r>
      <rPr>
        <sz val="12"/>
        <color indexed="8"/>
        <rFont val="Times New Roman"/>
        <family val="1"/>
      </rPr>
      <t xml:space="preserve"> – należy podać informacje dotyczące nazwy i wersji programu dedykowanego do obliczeń oraz dołączyć do dokumentacji pliki „wsadowe” z danymi do obliczeń w  oryginalnej wersji elektronicznej i formacie zgodnym z PDF (to samo dotyczy wydruków wyników obliczeń). 
W przypadku wykonania obliczeń bez użycia dedykowanego programu, należy zamieścić pełną dokumentację przebiegu obliczeń w wersji zgodnej z PDF i elektronicznej.</t>
    </r>
  </si>
  <si>
    <r>
      <t>Audyt energetyczny ex-ante dotyczy wszystkich obiektów objętych projektem, tj. budynków sektora mieszkaniowego, lokalnego źródła i lokalnej sieci ciepłowniczej. W przypadku, gdy projekt nie obejmuje modernizacji lokalnego źródła lub lokalnej sieci ciepłowniczej,  do audytu dołączamy jedynie stronę tytułową z wpisaną w punkcie 1.1. adnotację "</t>
    </r>
    <r>
      <rPr>
        <i/>
        <sz val="12"/>
        <color indexed="8"/>
        <rFont val="Times New Roman"/>
        <family val="1"/>
      </rPr>
      <t>nie dotyczy".</t>
    </r>
  </si>
  <si>
    <t>Oceny charakterystyki energetycznej budynku przed modernizacją i po modernizacji (tabela nr 1)  oraz opis techniczny budynku (tabela nr 2), oraz ew. karty audytu dla źródła i dla sieci (tabele nr 3a i nr 3b),  należy wypełnić dla każdego budynku oddzielnie. 
Tabele 4, 5, 6,  7, 8 i 9 należy przedstawić dla całego projektu tzn, łącznie dla wszystkich obiektów objetych projektem. 
Tabele 8a należy opracować zgodnie z instrukcją tam zawartą (punkt 1 i 2 instrukcji w tym arkuszu).</t>
  </si>
  <si>
    <t>INFORMACJE</t>
  </si>
  <si>
    <t xml:space="preserve">Informacje ogólne - podstawa do sporządzania audytu energetycznego ex-ante </t>
  </si>
  <si>
    <t>Strona tytułowa audytu ex-ante</t>
  </si>
  <si>
    <t>Obliczenia efektywności ekonomicznej i ekologicznej projektu</t>
  </si>
  <si>
    <t>Zestawienia zbiorcze dla Projektu:</t>
  </si>
  <si>
    <t>Wykaz audytów do  modernizowanych budynków/obiektów</t>
  </si>
  <si>
    <t xml:space="preserve">   Wydruki obliczeń</t>
  </si>
  <si>
    <t xml:space="preserve">   Ocena charakterystyki energetycznej budynku (przed modernizacją i po modernizacji)</t>
  </si>
  <si>
    <t xml:space="preserve">Kalkulacja kosztów eksploatacyjnych wymaganych do obliczenia wskaźników efektywności </t>
  </si>
  <si>
    <t>Zawartość dokumentacji Audytu Energetycznego ex-ante</t>
  </si>
  <si>
    <t>Oszczędność [%]</t>
  </si>
  <si>
    <t>Oszczędność [Mg/rok]</t>
  </si>
  <si>
    <t>Oszczędność  [GJ/rok], [MWh/rok]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</si>
</sst>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£&quot;* #,##0.00_-;\-&quot;£&quot;* #,##0.00_-;_-&quot;£&quot;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  <numFmt numFmtId="171" formatCode="0.0%"/>
    <numFmt numFmtId="172" formatCode="0.000"/>
    <numFmt numFmtId="173" formatCode="[$-415]d\ mmmm\ yyyy"/>
    <numFmt numFmtId="174" formatCode="0.000%"/>
    <numFmt numFmtId="175" formatCode="#,##0.000"/>
    <numFmt numFmtId="176" formatCode="#,##0.0000"/>
  </numFmts>
  <fonts count="107"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8"/>
      <name val="Czcionka tekstu podstawowego"/>
      <family val="2"/>
    </font>
    <font>
      <sz val="20"/>
      <color indexed="9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0"/>
    </font>
    <font>
      <vertAlign val="superscript"/>
      <sz val="11"/>
      <color indexed="8"/>
      <name val="Czcionka tekstu podstawowego"/>
      <family val="0"/>
    </font>
    <font>
      <vertAlign val="subscript"/>
      <sz val="11"/>
      <color indexed="8"/>
      <name val="Czcionka tekstu podstawowego"/>
      <family val="0"/>
    </font>
    <font>
      <b/>
      <vertAlign val="superscript"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i/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0"/>
      <color indexed="10"/>
      <name val="Times New Roman"/>
      <family val="1"/>
    </font>
    <font>
      <strike/>
      <vertAlign val="superscript"/>
      <sz val="10"/>
      <color indexed="10"/>
      <name val="Times New Roman"/>
      <family val="1"/>
    </font>
    <font>
      <sz val="10"/>
      <name val="Cambria"/>
      <family val="1"/>
    </font>
    <font>
      <b/>
      <sz val="12"/>
      <name val="Cambria"/>
      <family val="1"/>
    </font>
    <font>
      <vertAlign val="subscript"/>
      <sz val="10"/>
      <name val="Cambria"/>
      <family val="1"/>
    </font>
    <font>
      <vertAlign val="superscript"/>
      <sz val="10"/>
      <name val="Cambria"/>
      <family val="1"/>
    </font>
    <font>
      <sz val="10"/>
      <name val="Czcionka tekstu podstawowego"/>
      <family val="0"/>
    </font>
    <font>
      <sz val="8.5"/>
      <name val="Cambria"/>
      <family val="1"/>
    </font>
    <font>
      <vertAlign val="subscript"/>
      <sz val="10"/>
      <name val="Bookshelf Symbol 7"/>
      <family val="0"/>
    </font>
    <font>
      <sz val="12"/>
      <name val="Cambria"/>
      <family val="1"/>
    </font>
    <font>
      <b/>
      <sz val="10"/>
      <name val="Cambria"/>
      <family val="1"/>
    </font>
    <font>
      <b/>
      <sz val="10"/>
      <name val="Czcionka tekstu podstawowego"/>
      <family val="0"/>
    </font>
    <font>
      <b/>
      <sz val="11"/>
      <name val="Cambria"/>
      <family val="1"/>
    </font>
    <font>
      <b/>
      <sz val="8.5"/>
      <name val="Cambria"/>
      <family val="1"/>
    </font>
    <font>
      <b/>
      <vertAlign val="subscript"/>
      <sz val="10"/>
      <name val="Cambria"/>
      <family val="1"/>
    </font>
    <font>
      <vertAlign val="superscript"/>
      <sz val="9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9"/>
      <color indexed="10"/>
      <name val="Times New Roman"/>
      <family val="1"/>
    </font>
    <font>
      <u val="single"/>
      <sz val="10"/>
      <name val="Times New Roman"/>
      <family val="1"/>
    </font>
    <font>
      <vertAlign val="subscript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indexed="10"/>
      <name val="Times New Roman"/>
      <family val="1"/>
    </font>
    <font>
      <vertAlign val="superscript"/>
      <sz val="14"/>
      <color indexed="8"/>
      <name val="Times New Roman"/>
      <family val="1"/>
    </font>
    <font>
      <vertAlign val="subscript"/>
      <sz val="12"/>
      <name val="Times New Roman"/>
      <family val="1"/>
    </font>
    <font>
      <b/>
      <u val="single"/>
      <sz val="12"/>
      <color indexed="62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i/>
      <sz val="12"/>
      <color indexed="8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0"/>
    </font>
    <font>
      <vertAlign val="superscript"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85" fillId="7" borderId="1" applyNumberFormat="0" applyAlignment="0" applyProtection="0"/>
    <xf numFmtId="0" fontId="86" fillId="20" borderId="2" applyNumberFormat="0" applyAlignment="0" applyProtection="0"/>
    <xf numFmtId="0" fontId="8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1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95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00" fillId="3" borderId="0" applyNumberFormat="0" applyBorder="0" applyAlignment="0" applyProtection="0"/>
  </cellStyleXfs>
  <cellXfs count="1294">
    <xf numFmtId="0" fontId="0" fillId="0" borderId="0" xfId="0" applyAlignment="1">
      <alignment/>
    </xf>
    <xf numFmtId="0" fontId="2" fillId="20" borderId="1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4" fillId="0" borderId="0" xfId="60" applyNumberFormat="1" applyFont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0" fontId="6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20" borderId="10" xfId="52" applyFont="1" applyFill="1" applyBorder="1" applyAlignment="1">
      <alignment vertical="center"/>
      <protection/>
    </xf>
    <xf numFmtId="0" fontId="6" fillId="24" borderId="0" xfId="52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6" fillId="0" borderId="0" xfId="52" applyFont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24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0" xfId="52" applyFont="1" applyBorder="1">
      <alignment/>
      <protection/>
    </xf>
    <xf numFmtId="0" fontId="8" fillId="0" borderId="0" xfId="52" applyFont="1" applyBorder="1" applyAlignment="1">
      <alignment horizontal="right" vertical="center" indent="1"/>
      <protection/>
    </xf>
    <xf numFmtId="0" fontId="8" fillId="0" borderId="0" xfId="52" applyFont="1" applyBorder="1">
      <alignment/>
      <protection/>
    </xf>
    <xf numFmtId="0" fontId="8" fillId="0" borderId="0" xfId="52" applyFont="1">
      <alignment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Alignment="1">
      <alignment wrapText="1"/>
      <protection/>
    </xf>
    <xf numFmtId="0" fontId="6" fillId="0" borderId="0" xfId="52" applyFont="1" applyFill="1" applyBorder="1" applyAlignment="1">
      <alignment wrapText="1"/>
      <protection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0" xfId="52" applyFont="1" applyAlignment="1">
      <alignment horizontal="right" vertical="center" indent="1"/>
      <protection/>
    </xf>
    <xf numFmtId="0" fontId="6" fillId="0" borderId="0" xfId="52" applyFont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7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10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9" xfId="0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169" fontId="6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8" fillId="0" borderId="10" xfId="52" applyNumberFormat="1" applyFont="1" applyFill="1" applyBorder="1" applyAlignment="1" applyProtection="1">
      <alignment horizontal="center" vertical="center" wrapText="1"/>
      <protection/>
    </xf>
    <xf numFmtId="3" fontId="8" fillId="20" borderId="10" xfId="52" applyNumberFormat="1" applyFont="1" applyFill="1" applyBorder="1" applyAlignment="1" applyProtection="1">
      <alignment horizontal="center" wrapText="1"/>
      <protection/>
    </xf>
    <xf numFmtId="0" fontId="32" fillId="0" borderId="0" xfId="0" applyFont="1" applyAlignment="1">
      <alignment vertical="top"/>
    </xf>
    <xf numFmtId="0" fontId="0" fillId="24" borderId="17" xfId="0" applyFill="1" applyBorder="1" applyAlignment="1">
      <alignment/>
    </xf>
    <xf numFmtId="0" fontId="0" fillId="0" borderId="16" xfId="0" applyBorder="1" applyAlignment="1">
      <alignment horizontal="center"/>
    </xf>
    <xf numFmtId="0" fontId="6" fillId="0" borderId="0" xfId="52" applyFont="1" applyFill="1">
      <alignment/>
      <protection/>
    </xf>
    <xf numFmtId="0" fontId="6" fillId="0" borderId="0" xfId="52" applyFont="1" applyFill="1" applyAlignment="1">
      <alignment vertical="center"/>
      <protection/>
    </xf>
    <xf numFmtId="0" fontId="11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7" fillId="24" borderId="21" xfId="0" applyFont="1" applyFill="1" applyBorder="1" applyAlignment="1">
      <alignment horizontal="left" vertical="center"/>
    </xf>
    <xf numFmtId="3" fontId="6" fillId="0" borderId="10" xfId="60" applyNumberFormat="1" applyFont="1" applyBorder="1" applyAlignment="1">
      <alignment horizontal="center" vertical="center" wrapText="1"/>
    </xf>
    <xf numFmtId="4" fontId="8" fillId="20" borderId="10" xfId="52" applyNumberFormat="1" applyFont="1" applyFill="1" applyBorder="1" applyAlignment="1" applyProtection="1">
      <alignment horizontal="center" wrapText="1"/>
      <protection/>
    </xf>
    <xf numFmtId="16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10" fillId="0" borderId="0" xfId="0" applyFont="1" applyAlignment="1">
      <alignment wrapText="1"/>
    </xf>
    <xf numFmtId="0" fontId="26" fillId="0" borderId="29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6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6" fillId="0" borderId="41" xfId="0" applyFont="1" applyBorder="1" applyAlignment="1">
      <alignment wrapText="1"/>
    </xf>
    <xf numFmtId="0" fontId="26" fillId="0" borderId="34" xfId="0" applyFont="1" applyBorder="1" applyAlignment="1">
      <alignment horizontal="center"/>
    </xf>
    <xf numFmtId="0" fontId="26" fillId="0" borderId="13" xfId="0" applyFont="1" applyBorder="1" applyAlignment="1">
      <alignment wrapText="1"/>
    </xf>
    <xf numFmtId="0" fontId="26" fillId="0" borderId="26" xfId="0" applyFont="1" applyBorder="1" applyAlignment="1">
      <alignment horizontal="center"/>
    </xf>
    <xf numFmtId="0" fontId="26" fillId="0" borderId="42" xfId="0" applyFont="1" applyBorder="1" applyAlignment="1">
      <alignment vertical="center"/>
    </xf>
    <xf numFmtId="0" fontId="26" fillId="0" borderId="41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43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44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0" borderId="38" xfId="0" applyFont="1" applyFill="1" applyBorder="1" applyAlignment="1">
      <alignment horizontal="center"/>
    </xf>
    <xf numFmtId="0" fontId="9" fillId="20" borderId="17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0" borderId="44" xfId="0" applyFont="1" applyFill="1" applyBorder="1" applyAlignment="1">
      <alignment horizontal="center"/>
    </xf>
    <xf numFmtId="0" fontId="9" fillId="20" borderId="28" xfId="0" applyFont="1" applyFill="1" applyBorder="1" applyAlignment="1">
      <alignment/>
    </xf>
    <xf numFmtId="0" fontId="20" fillId="0" borderId="3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44" xfId="0" applyFont="1" applyBorder="1" applyAlignment="1">
      <alignment horizontal="center" vertical="center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horizontal="center" vertical="center"/>
    </xf>
    <xf numFmtId="0" fontId="8" fillId="20" borderId="10" xfId="52" applyFont="1" applyFill="1" applyBorder="1" applyAlignment="1">
      <alignment vertical="center"/>
      <protection/>
    </xf>
    <xf numFmtId="0" fontId="8" fillId="24" borderId="0" xfId="52" applyFont="1" applyFill="1" applyBorder="1" applyAlignment="1">
      <alignment vertical="center"/>
      <protection/>
    </xf>
    <xf numFmtId="0" fontId="7" fillId="20" borderId="10" xfId="52" applyFont="1" applyFill="1" applyBorder="1" applyAlignment="1">
      <alignment horizontal="left" vertical="center"/>
      <protection/>
    </xf>
    <xf numFmtId="0" fontId="6" fillId="20" borderId="10" xfId="52" applyFont="1" applyFill="1" applyBorder="1" applyAlignment="1">
      <alignment vertical="center"/>
      <protection/>
    </xf>
    <xf numFmtId="0" fontId="21" fillId="0" borderId="0" xfId="0" applyFont="1" applyAlignment="1">
      <alignment horizontal="left" vertical="center"/>
    </xf>
    <xf numFmtId="3" fontId="8" fillId="21" borderId="10" xfId="52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9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4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26" fillId="0" borderId="0" xfId="52" applyFont="1" applyBorder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6" fillId="0" borderId="48" xfId="52" applyFont="1" applyBorder="1" applyAlignment="1">
      <alignment vertical="center"/>
      <protection/>
    </xf>
    <xf numFmtId="0" fontId="6" fillId="24" borderId="0" xfId="52" applyFont="1" applyFill="1" applyAlignment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47" fillId="0" borderId="0" xfId="52" applyFont="1">
      <alignment/>
      <protection/>
    </xf>
    <xf numFmtId="49" fontId="47" fillId="0" borderId="0" xfId="52" applyNumberFormat="1" applyFont="1" applyAlignment="1">
      <alignment horizontal="center"/>
      <protection/>
    </xf>
    <xf numFmtId="49" fontId="47" fillId="0" borderId="0" xfId="52" applyNumberFormat="1" applyFont="1" applyAlignment="1">
      <alignment horizontal="center" vertical="center"/>
      <protection/>
    </xf>
    <xf numFmtId="49" fontId="47" fillId="24" borderId="10" xfId="52" applyNumberFormat="1" applyFont="1" applyFill="1" applyBorder="1" applyAlignment="1">
      <alignment horizontal="center" vertical="center" wrapText="1"/>
      <protection/>
    </xf>
    <xf numFmtId="49" fontId="47" fillId="0" borderId="10" xfId="52" applyNumberFormat="1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7" fillId="0" borderId="0" xfId="52" applyFont="1" applyAlignment="1">
      <alignment vertical="center"/>
      <protection/>
    </xf>
    <xf numFmtId="4" fontId="54" fillId="0" borderId="10" xfId="52" applyNumberFormat="1" applyFont="1" applyBorder="1" applyAlignment="1">
      <alignment horizontal="center"/>
      <protection/>
    </xf>
    <xf numFmtId="49" fontId="55" fillId="0" borderId="10" xfId="52" applyNumberFormat="1" applyFont="1" applyBorder="1" applyAlignment="1">
      <alignment horizontal="left"/>
      <protection/>
    </xf>
    <xf numFmtId="49" fontId="55" fillId="0" borderId="10" xfId="52" applyNumberFormat="1" applyFont="1" applyBorder="1" applyAlignment="1">
      <alignment horizontal="center"/>
      <protection/>
    </xf>
    <xf numFmtId="49" fontId="55" fillId="0" borderId="10" xfId="52" applyNumberFormat="1" applyFont="1" applyBorder="1" applyAlignment="1">
      <alignment horizontal="center" vertical="center"/>
      <protection/>
    </xf>
    <xf numFmtId="0" fontId="8" fillId="24" borderId="0" xfId="55" applyFont="1" applyFill="1" applyAlignment="1">
      <alignment vertical="center"/>
      <protection/>
    </xf>
    <xf numFmtId="0" fontId="6" fillId="24" borderId="0" xfId="55" applyFont="1" applyFill="1" applyAlignment="1">
      <alignment vertical="center"/>
      <protection/>
    </xf>
    <xf numFmtId="0" fontId="6" fillId="24" borderId="23" xfId="55" applyFont="1" applyFill="1" applyBorder="1" applyAlignment="1">
      <alignment horizontal="center" vertical="center"/>
      <protection/>
    </xf>
    <xf numFmtId="0" fontId="6" fillId="24" borderId="34" xfId="55" applyFont="1" applyFill="1" applyBorder="1" applyAlignment="1">
      <alignment horizontal="center" vertical="center"/>
      <protection/>
    </xf>
    <xf numFmtId="0" fontId="6" fillId="24" borderId="49" xfId="55" applyFont="1" applyFill="1" applyBorder="1" applyAlignment="1">
      <alignment horizontal="center" vertical="center"/>
      <protection/>
    </xf>
    <xf numFmtId="0" fontId="6" fillId="24" borderId="29" xfId="55" applyFont="1" applyFill="1" applyBorder="1" applyAlignment="1">
      <alignment horizontal="center" vertical="center"/>
      <protection/>
    </xf>
    <xf numFmtId="0" fontId="6" fillId="24" borderId="30" xfId="55" applyFont="1" applyFill="1" applyBorder="1" applyAlignment="1">
      <alignment horizontal="center" vertical="center"/>
      <protection/>
    </xf>
    <xf numFmtId="0" fontId="6" fillId="24" borderId="35" xfId="55" applyFont="1" applyFill="1" applyBorder="1" applyAlignment="1">
      <alignment horizontal="center" vertical="center"/>
      <protection/>
    </xf>
    <xf numFmtId="0" fontId="6" fillId="24" borderId="50" xfId="55" applyFont="1" applyFill="1" applyBorder="1" applyAlignment="1">
      <alignment vertical="center"/>
      <protection/>
    </xf>
    <xf numFmtId="0" fontId="6" fillId="24" borderId="22" xfId="55" applyFont="1" applyFill="1" applyBorder="1" applyAlignment="1">
      <alignment vertical="center"/>
      <protection/>
    </xf>
    <xf numFmtId="0" fontId="6" fillId="24" borderId="51" xfId="55" applyFont="1" applyFill="1" applyBorder="1" applyAlignment="1">
      <alignment vertical="center"/>
      <protection/>
    </xf>
    <xf numFmtId="0" fontId="6" fillId="24" borderId="32" xfId="55" applyFont="1" applyFill="1" applyBorder="1" applyAlignment="1">
      <alignment vertical="center"/>
      <protection/>
    </xf>
    <xf numFmtId="0" fontId="6" fillId="24" borderId="33" xfId="55" applyFont="1" applyFill="1" applyBorder="1" applyAlignment="1">
      <alignment vertical="center"/>
      <protection/>
    </xf>
    <xf numFmtId="0" fontId="22" fillId="0" borderId="3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6" fillId="24" borderId="0" xfId="55" applyFont="1" applyFill="1" applyBorder="1" applyAlignment="1">
      <alignment vertical="center"/>
      <protection/>
    </xf>
    <xf numFmtId="0" fontId="6" fillId="24" borderId="54" xfId="55" applyFont="1" applyFill="1" applyBorder="1" applyAlignment="1">
      <alignment vertical="center"/>
      <protection/>
    </xf>
    <xf numFmtId="2" fontId="13" fillId="6" borderId="29" xfId="0" applyNumberFormat="1" applyFont="1" applyFill="1" applyBorder="1" applyAlignment="1">
      <alignment horizontal="center" vertical="center"/>
    </xf>
    <xf numFmtId="49" fontId="47" fillId="24" borderId="21" xfId="55" applyNumberFormat="1" applyFont="1" applyFill="1" applyBorder="1">
      <alignment/>
      <protection/>
    </xf>
    <xf numFmtId="0" fontId="47" fillId="24" borderId="17" xfId="55" applyFont="1" applyFill="1" applyBorder="1" quotePrefix="1">
      <alignment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24" borderId="11" xfId="55" applyFont="1" applyFill="1" applyBorder="1" applyAlignment="1">
      <alignment vertical="center"/>
      <protection/>
    </xf>
    <xf numFmtId="0" fontId="6" fillId="24" borderId="55" xfId="55" applyFont="1" applyFill="1" applyBorder="1" applyAlignment="1">
      <alignment vertical="center"/>
      <protection/>
    </xf>
    <xf numFmtId="0" fontId="6" fillId="24" borderId="26" xfId="55" applyFont="1" applyFill="1" applyBorder="1" applyAlignment="1">
      <alignment horizontal="center" vertical="center"/>
      <protection/>
    </xf>
    <xf numFmtId="0" fontId="6" fillId="24" borderId="56" xfId="55" applyFont="1" applyFill="1" applyBorder="1" applyAlignment="1">
      <alignment horizontal="center" vertical="center"/>
      <protection/>
    </xf>
    <xf numFmtId="0" fontId="8" fillId="24" borderId="51" xfId="55" applyFont="1" applyFill="1" applyBorder="1" applyAlignment="1">
      <alignment vertical="center"/>
      <protection/>
    </xf>
    <xf numFmtId="0" fontId="8" fillId="24" borderId="32" xfId="55" applyFont="1" applyFill="1" applyBorder="1" applyAlignment="1">
      <alignment vertical="center"/>
      <protection/>
    </xf>
    <xf numFmtId="0" fontId="8" fillId="24" borderId="33" xfId="55" applyFont="1" applyFill="1" applyBorder="1" applyAlignment="1">
      <alignment vertical="center"/>
      <protection/>
    </xf>
    <xf numFmtId="0" fontId="8" fillId="21" borderId="32" xfId="55" applyFont="1" applyFill="1" applyBorder="1" applyAlignment="1">
      <alignment vertical="center"/>
      <protection/>
    </xf>
    <xf numFmtId="0" fontId="8" fillId="21" borderId="33" xfId="55" applyFont="1" applyFill="1" applyBorder="1" applyAlignment="1">
      <alignment vertical="center"/>
      <protection/>
    </xf>
    <xf numFmtId="2" fontId="61" fillId="24" borderId="22" xfId="0" applyNumberFormat="1" applyFont="1" applyFill="1" applyBorder="1" applyAlignment="1">
      <alignment horizontal="center" vertical="center"/>
    </xf>
    <xf numFmtId="0" fontId="8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23" fillId="0" borderId="31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8" fillId="24" borderId="12" xfId="55" applyFont="1" applyFill="1" applyBorder="1" applyAlignment="1">
      <alignment vertical="center"/>
      <protection/>
    </xf>
    <xf numFmtId="0" fontId="8" fillId="24" borderId="58" xfId="55" applyFont="1" applyFill="1" applyBorder="1" applyAlignment="1">
      <alignment vertical="center"/>
      <protection/>
    </xf>
    <xf numFmtId="0" fontId="47" fillId="24" borderId="18" xfId="55" applyFont="1" applyFill="1" applyBorder="1">
      <alignment/>
      <protection/>
    </xf>
    <xf numFmtId="0" fontId="6" fillId="0" borderId="41" xfId="55" applyFont="1" applyFill="1" applyBorder="1" applyAlignment="1">
      <alignment horizontal="left" vertical="center"/>
      <protection/>
    </xf>
    <xf numFmtId="0" fontId="21" fillId="0" borderId="26" xfId="0" applyFont="1" applyBorder="1" applyAlignment="1">
      <alignment horizontal="center" vertical="center"/>
    </xf>
    <xf numFmtId="0" fontId="6" fillId="24" borderId="17" xfId="55" applyFont="1" applyFill="1" applyBorder="1" applyAlignment="1">
      <alignment horizontal="center" vertical="center"/>
      <protection/>
    </xf>
    <xf numFmtId="0" fontId="8" fillId="0" borderId="32" xfId="55" applyFont="1" applyFill="1" applyBorder="1" applyAlignment="1">
      <alignment vertical="center"/>
      <protection/>
    </xf>
    <xf numFmtId="0" fontId="63" fillId="24" borderId="0" xfId="55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44" fontId="0" fillId="0" borderId="0" xfId="70" applyFont="1" applyAlignment="1">
      <alignment horizontal="left" vertical="center" wrapText="1"/>
    </xf>
    <xf numFmtId="0" fontId="0" fillId="0" borderId="0" xfId="70" applyNumberFormat="1" applyFont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0" fillId="0" borderId="10" xfId="7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0" xfId="6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4" borderId="51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0" fontId="10" fillId="24" borderId="57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4" fontId="10" fillId="0" borderId="45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60" xfId="0" applyNumberFormat="1" applyFont="1" applyBorder="1" applyAlignment="1">
      <alignment vertical="center"/>
    </xf>
    <xf numFmtId="0" fontId="10" fillId="20" borderId="33" xfId="0" applyFont="1" applyFill="1" applyBorder="1" applyAlignment="1">
      <alignment vertical="center" wrapText="1"/>
    </xf>
    <xf numFmtId="4" fontId="10" fillId="20" borderId="22" xfId="0" applyNumberFormat="1" applyFont="1" applyFill="1" applyBorder="1" applyAlignment="1">
      <alignment vertical="center"/>
    </xf>
    <xf numFmtId="4" fontId="10" fillId="20" borderId="51" xfId="0" applyNumberFormat="1" applyFont="1" applyFill="1" applyBorder="1" applyAlignment="1">
      <alignment vertical="center"/>
    </xf>
    <xf numFmtId="4" fontId="10" fillId="20" borderId="33" xfId="0" applyNumberFormat="1" applyFont="1" applyFill="1" applyBorder="1" applyAlignment="1">
      <alignment vertical="center"/>
    </xf>
    <xf numFmtId="0" fontId="10" fillId="20" borderId="22" xfId="0" applyFont="1" applyFill="1" applyBorder="1" applyAlignment="1">
      <alignment vertical="center" wrapText="1"/>
    </xf>
    <xf numFmtId="4" fontId="10" fillId="20" borderId="31" xfId="0" applyNumberFormat="1" applyFont="1" applyFill="1" applyBorder="1" applyAlignment="1">
      <alignment vertical="center"/>
    </xf>
    <xf numFmtId="4" fontId="10" fillId="20" borderId="57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10" fillId="20" borderId="22" xfId="0" applyFont="1" applyFill="1" applyBorder="1" applyAlignment="1" applyProtection="1">
      <alignment vertical="center" wrapText="1"/>
      <protection locked="0"/>
    </xf>
    <xf numFmtId="4" fontId="10" fillId="0" borderId="26" xfId="0" applyNumberFormat="1" applyFont="1" applyFill="1" applyBorder="1" applyAlignment="1">
      <alignment vertical="center"/>
    </xf>
    <xf numFmtId="4" fontId="10" fillId="0" borderId="35" xfId="0" applyNumberFormat="1" applyFont="1" applyFill="1" applyBorder="1" applyAlignment="1">
      <alignment vertical="center"/>
    </xf>
    <xf numFmtId="4" fontId="11" fillId="21" borderId="61" xfId="0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0" fillId="24" borderId="0" xfId="0" applyFont="1" applyFill="1" applyAlignment="1">
      <alignment vertical="center" wrapText="1"/>
    </xf>
    <xf numFmtId="0" fontId="20" fillId="24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6" fillId="20" borderId="10" xfId="52" applyFont="1" applyFill="1" applyBorder="1" applyAlignment="1">
      <alignment vertical="center"/>
      <protection/>
    </xf>
    <xf numFmtId="0" fontId="26" fillId="20" borderId="10" xfId="52" applyFont="1" applyFill="1" applyBorder="1" applyAlignment="1">
      <alignment horizontal="left" vertical="center"/>
      <protection/>
    </xf>
    <xf numFmtId="0" fontId="26" fillId="6" borderId="10" xfId="52" applyFont="1" applyFill="1" applyBorder="1" applyAlignment="1">
      <alignment horizontal="left" vertical="center"/>
      <protection/>
    </xf>
    <xf numFmtId="0" fontId="24" fillId="21" borderId="13" xfId="0" applyFont="1" applyFill="1" applyBorder="1" applyAlignment="1">
      <alignment horizontal="center" vertical="center"/>
    </xf>
    <xf numFmtId="0" fontId="24" fillId="21" borderId="13" xfId="0" applyFont="1" applyFill="1" applyBorder="1" applyAlignment="1">
      <alignment horizontal="center" vertical="center" wrapText="1"/>
    </xf>
    <xf numFmtId="0" fontId="66" fillId="20" borderId="16" xfId="52" applyFont="1" applyFill="1" applyBorder="1" applyAlignment="1">
      <alignment horizontal="center" vertical="center"/>
      <protection/>
    </xf>
    <xf numFmtId="0" fontId="66" fillId="20" borderId="18" xfId="52" applyFont="1" applyFill="1" applyBorder="1" applyAlignment="1">
      <alignment horizontal="center" vertical="center"/>
      <protection/>
    </xf>
    <xf numFmtId="0" fontId="66" fillId="20" borderId="12" xfId="52" applyFont="1" applyFill="1" applyBorder="1" applyAlignment="1">
      <alignment horizontal="center" vertical="center"/>
      <protection/>
    </xf>
    <xf numFmtId="0" fontId="66" fillId="20" borderId="41" xfId="52" applyFont="1" applyFill="1" applyBorder="1" applyAlignment="1">
      <alignment horizontal="center" vertical="center"/>
      <protection/>
    </xf>
    <xf numFmtId="0" fontId="24" fillId="21" borderId="10" xfId="0" applyFont="1" applyFill="1" applyBorder="1" applyAlignment="1">
      <alignment horizontal="center" vertical="center"/>
    </xf>
    <xf numFmtId="0" fontId="66" fillId="20" borderId="10" xfId="52" applyFont="1" applyFill="1" applyBorder="1" applyAlignment="1">
      <alignment horizontal="center" vertical="center"/>
      <protection/>
    </xf>
    <xf numFmtId="0" fontId="68" fillId="0" borderId="10" xfId="52" applyNumberFormat="1" applyFont="1" applyFill="1" applyBorder="1" applyAlignment="1" applyProtection="1">
      <alignment horizontal="center" vertical="center" wrapText="1"/>
      <protection/>
    </xf>
    <xf numFmtId="3" fontId="68" fillId="6" borderId="10" xfId="52" applyNumberFormat="1" applyFont="1" applyFill="1" applyBorder="1" applyAlignment="1" applyProtection="1">
      <alignment vertical="center" wrapText="1"/>
      <protection locked="0"/>
    </xf>
    <xf numFmtId="3" fontId="68" fillId="0" borderId="10" xfId="52" applyNumberFormat="1" applyFont="1" applyFill="1" applyBorder="1" applyAlignment="1" applyProtection="1">
      <alignment vertical="center" wrapText="1"/>
      <protection locked="0"/>
    </xf>
    <xf numFmtId="0" fontId="68" fillId="0" borderId="14" xfId="52" applyNumberFormat="1" applyFont="1" applyFill="1" applyBorder="1" applyAlignment="1" applyProtection="1">
      <alignment horizontal="center" vertical="center" wrapText="1"/>
      <protection/>
    </xf>
    <xf numFmtId="3" fontId="68" fillId="6" borderId="14" xfId="52" applyNumberFormat="1" applyFont="1" applyFill="1" applyBorder="1" applyAlignment="1" applyProtection="1">
      <alignment vertical="center" wrapText="1"/>
      <protection locked="0"/>
    </xf>
    <xf numFmtId="3" fontId="68" fillId="0" borderId="14" xfId="52" applyNumberFormat="1" applyFont="1" applyFill="1" applyBorder="1" applyAlignment="1" applyProtection="1">
      <alignment vertical="center" wrapText="1"/>
      <protection locked="0"/>
    </xf>
    <xf numFmtId="1" fontId="67" fillId="24" borderId="10" xfId="0" applyNumberFormat="1" applyFont="1" applyFill="1" applyBorder="1" applyAlignment="1" applyProtection="1">
      <alignment vertical="center" wrapText="1"/>
      <protection hidden="1"/>
    </xf>
    <xf numFmtId="0" fontId="68" fillId="0" borderId="16" xfId="52" applyNumberFormat="1" applyFont="1" applyFill="1" applyBorder="1" applyAlignment="1" applyProtection="1">
      <alignment horizontal="center" vertical="center" wrapText="1"/>
      <protection/>
    </xf>
    <xf numFmtId="3" fontId="68" fillId="6" borderId="16" xfId="52" applyNumberFormat="1" applyFont="1" applyFill="1" applyBorder="1" applyAlignment="1" applyProtection="1">
      <alignment vertical="center" wrapText="1"/>
      <protection locked="0"/>
    </xf>
    <xf numFmtId="3" fontId="68" fillId="0" borderId="16" xfId="52" applyNumberFormat="1" applyFont="1" applyFill="1" applyBorder="1" applyAlignment="1" applyProtection="1">
      <alignment vertical="center" wrapText="1"/>
      <protection locked="0"/>
    </xf>
    <xf numFmtId="0" fontId="68" fillId="0" borderId="0" xfId="52" applyFont="1" applyFill="1" applyBorder="1" applyAlignment="1">
      <alignment horizontal="left" vertical="center"/>
      <protection/>
    </xf>
    <xf numFmtId="0" fontId="68" fillId="0" borderId="0" xfId="52" applyFont="1" applyFill="1" applyBorder="1" applyAlignment="1">
      <alignment vertical="center"/>
      <protection/>
    </xf>
    <xf numFmtId="0" fontId="68" fillId="0" borderId="0" xfId="52" applyFont="1" applyFill="1" applyBorder="1" applyAlignment="1">
      <alignment horizontal="left" vertical="center" wrapText="1"/>
      <protection/>
    </xf>
    <xf numFmtId="0" fontId="66" fillId="24" borderId="0" xfId="52" applyFont="1" applyFill="1" applyBorder="1" applyAlignment="1">
      <alignment horizontal="right" vertical="center"/>
      <protection/>
    </xf>
    <xf numFmtId="0" fontId="68" fillId="24" borderId="0" xfId="52" applyFont="1" applyFill="1" applyBorder="1" applyAlignment="1">
      <alignment vertical="center"/>
      <protection/>
    </xf>
    <xf numFmtId="0" fontId="68" fillId="24" borderId="0" xfId="52" applyFont="1" applyFill="1" applyAlignment="1">
      <alignment vertical="center"/>
      <protection/>
    </xf>
    <xf numFmtId="0" fontId="68" fillId="0" borderId="0" xfId="52" applyFont="1" applyFill="1" applyBorder="1" applyAlignment="1">
      <alignment vertical="center" wrapText="1"/>
      <protection/>
    </xf>
    <xf numFmtId="10" fontId="68" fillId="0" borderId="0" xfId="52" applyNumberFormat="1" applyFont="1" applyFill="1" applyBorder="1" applyAlignment="1">
      <alignment vertical="center" wrapText="1"/>
      <protection/>
    </xf>
    <xf numFmtId="0" fontId="68" fillId="24" borderId="0" xfId="52" applyFont="1" applyFill="1" applyBorder="1" applyAlignment="1" applyProtection="1">
      <alignment vertical="center" wrapText="1"/>
      <protection locked="0"/>
    </xf>
    <xf numFmtId="0" fontId="66" fillId="0" borderId="21" xfId="52" applyFont="1" applyFill="1" applyBorder="1" applyAlignment="1">
      <alignment horizontal="left" vertical="center"/>
      <protection/>
    </xf>
    <xf numFmtId="0" fontId="66" fillId="0" borderId="48" xfId="52" applyFont="1" applyFill="1" applyBorder="1" applyAlignment="1">
      <alignment horizontal="left" vertical="center"/>
      <protection/>
    </xf>
    <xf numFmtId="0" fontId="68" fillId="24" borderId="0" xfId="52" applyFont="1" applyFill="1" applyBorder="1" applyAlignment="1" applyProtection="1">
      <alignment vertical="center"/>
      <protection locked="0"/>
    </xf>
    <xf numFmtId="0" fontId="68" fillId="0" borderId="21" xfId="52" applyFont="1" applyFill="1" applyBorder="1" applyAlignment="1">
      <alignment horizontal="left" vertical="center"/>
      <protection/>
    </xf>
    <xf numFmtId="0" fontId="68" fillId="0" borderId="48" xfId="52" applyFont="1" applyFill="1" applyBorder="1" applyAlignment="1">
      <alignment horizontal="left" vertical="center"/>
      <protection/>
    </xf>
    <xf numFmtId="3" fontId="66" fillId="0" borderId="0" xfId="52" applyNumberFormat="1" applyFont="1" applyAlignment="1">
      <alignment horizontal="right" vertical="center"/>
      <protection/>
    </xf>
    <xf numFmtId="0" fontId="68" fillId="0" borderId="0" xfId="52" applyFont="1" applyAlignment="1">
      <alignment vertical="center"/>
      <protection/>
    </xf>
    <xf numFmtId="0" fontId="68" fillId="0" borderId="48" xfId="52" applyFont="1" applyFill="1" applyBorder="1" applyAlignment="1">
      <alignment horizontal="left" vertical="center" wrapText="1"/>
      <protection/>
    </xf>
    <xf numFmtId="0" fontId="66" fillId="0" borderId="0" xfId="52" applyFont="1" applyAlignment="1">
      <alignment horizontal="right" vertical="center"/>
      <protection/>
    </xf>
    <xf numFmtId="0" fontId="68" fillId="20" borderId="10" xfId="52" applyFont="1" applyFill="1" applyBorder="1" applyAlignment="1">
      <alignment vertical="center"/>
      <protection/>
    </xf>
    <xf numFmtId="0" fontId="67" fillId="0" borderId="23" xfId="0" applyFont="1" applyBorder="1" applyAlignment="1">
      <alignment vertical="center" wrapText="1"/>
    </xf>
    <xf numFmtId="0" fontId="67" fillId="0" borderId="34" xfId="0" applyFont="1" applyBorder="1" applyAlignment="1">
      <alignment vertical="center" wrapText="1"/>
    </xf>
    <xf numFmtId="0" fontId="67" fillId="0" borderId="43" xfId="0" applyFont="1" applyBorder="1" applyAlignment="1">
      <alignment vertical="center" wrapText="1"/>
    </xf>
    <xf numFmtId="0" fontId="68" fillId="0" borderId="62" xfId="0" applyFont="1" applyBorder="1" applyAlignment="1">
      <alignment vertical="center" wrapText="1"/>
    </xf>
    <xf numFmtId="0" fontId="67" fillId="0" borderId="62" xfId="0" applyFont="1" applyBorder="1" applyAlignment="1">
      <alignment vertical="center" wrapText="1"/>
    </xf>
    <xf numFmtId="0" fontId="68" fillId="0" borderId="62" xfId="0" applyFont="1" applyFill="1" applyBorder="1" applyAlignment="1">
      <alignment vertical="center" wrapText="1"/>
    </xf>
    <xf numFmtId="0" fontId="68" fillId="0" borderId="39" xfId="0" applyFont="1" applyFill="1" applyBorder="1" applyAlignment="1">
      <alignment vertical="center" wrapText="1"/>
    </xf>
    <xf numFmtId="0" fontId="68" fillId="0" borderId="40" xfId="0" applyFont="1" applyFill="1" applyBorder="1" applyAlignment="1">
      <alignment vertical="center" wrapText="1"/>
    </xf>
    <xf numFmtId="0" fontId="10" fillId="0" borderId="0" xfId="0" applyFont="1" applyAlignment="1">
      <alignment horizontal="left" indent="1"/>
    </xf>
    <xf numFmtId="0" fontId="10" fillId="0" borderId="63" xfId="0" applyFont="1" applyBorder="1" applyAlignment="1">
      <alignment/>
    </xf>
    <xf numFmtId="0" fontId="27" fillId="0" borderId="38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64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10" fillId="0" borderId="64" xfId="0" applyFont="1" applyBorder="1" applyAlignment="1" applyProtection="1">
      <alignment/>
      <protection locked="0"/>
    </xf>
    <xf numFmtId="0" fontId="26" fillId="0" borderId="6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10" fillId="0" borderId="61" xfId="0" applyFont="1" applyBorder="1" applyAlignment="1" applyProtection="1">
      <alignment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2" fontId="6" fillId="0" borderId="19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9" fontId="6" fillId="0" borderId="19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1" fontId="4" fillId="0" borderId="0" xfId="6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4" fillId="0" borderId="0" xfId="52" applyFont="1" applyFill="1" applyBorder="1" applyAlignment="1" applyProtection="1">
      <alignment vertical="center"/>
      <protection locked="0"/>
    </xf>
    <xf numFmtId="0" fontId="6" fillId="0" borderId="0" xfId="52" applyFont="1" applyFill="1" applyBorder="1" applyAlignment="1" applyProtection="1">
      <alignment horizontal="left" vertical="center"/>
      <protection locked="0"/>
    </xf>
    <xf numFmtId="0" fontId="6" fillId="6" borderId="10" xfId="52" applyFont="1" applyFill="1" applyBorder="1" applyAlignment="1" applyProtection="1">
      <alignment horizontal="left" vertical="center"/>
      <protection locked="0"/>
    </xf>
    <xf numFmtId="0" fontId="4" fillId="20" borderId="10" xfId="52" applyFont="1" applyFill="1" applyBorder="1" applyAlignment="1" applyProtection="1">
      <alignment vertical="center"/>
      <protection locked="0"/>
    </xf>
    <xf numFmtId="0" fontId="4" fillId="6" borderId="13" xfId="52" applyFont="1" applyFill="1" applyBorder="1" applyAlignment="1" applyProtection="1">
      <alignment horizontal="center" vertical="center"/>
      <protection locked="0"/>
    </xf>
    <xf numFmtId="0" fontId="4" fillId="20" borderId="10" xfId="52" applyFont="1" applyFill="1" applyBorder="1" applyAlignment="1" applyProtection="1">
      <alignment vertical="center"/>
      <protection/>
    </xf>
    <xf numFmtId="2" fontId="21" fillId="6" borderId="15" xfId="0" applyNumberFormat="1" applyFont="1" applyFill="1" applyBorder="1" applyAlignment="1" applyProtection="1">
      <alignment horizontal="center" vertical="center"/>
      <protection locked="0"/>
    </xf>
    <xf numFmtId="2" fontId="13" fillId="6" borderId="16" xfId="0" applyNumberFormat="1" applyFont="1" applyFill="1" applyBorder="1" applyAlignment="1" applyProtection="1">
      <alignment horizontal="center" vertical="center"/>
      <protection locked="0"/>
    </xf>
    <xf numFmtId="2" fontId="9" fillId="6" borderId="15" xfId="0" applyNumberFormat="1" applyFont="1" applyFill="1" applyBorder="1" applyAlignment="1" applyProtection="1">
      <alignment horizontal="center" vertical="center"/>
      <protection locked="0"/>
    </xf>
    <xf numFmtId="2" fontId="21" fillId="6" borderId="21" xfId="0" applyNumberFormat="1" applyFont="1" applyFill="1" applyBorder="1" applyAlignment="1" applyProtection="1">
      <alignment horizontal="center" vertical="center"/>
      <protection locked="0"/>
    </xf>
    <xf numFmtId="2" fontId="21" fillId="6" borderId="16" xfId="0" applyNumberFormat="1" applyFont="1" applyFill="1" applyBorder="1" applyAlignment="1" applyProtection="1">
      <alignment horizontal="center" vertical="center"/>
      <protection locked="0"/>
    </xf>
    <xf numFmtId="2" fontId="13" fillId="6" borderId="10" xfId="0" applyNumberFormat="1" applyFont="1" applyFill="1" applyBorder="1" applyAlignment="1" applyProtection="1">
      <alignment horizontal="center" vertical="center"/>
      <protection locked="0"/>
    </xf>
    <xf numFmtId="2" fontId="9" fillId="6" borderId="16" xfId="0" applyNumberFormat="1" applyFont="1" applyFill="1" applyBorder="1" applyAlignment="1" applyProtection="1">
      <alignment horizontal="center" vertical="center"/>
      <protection locked="0"/>
    </xf>
    <xf numFmtId="2" fontId="21" fillId="6" borderId="14" xfId="0" applyNumberFormat="1" applyFont="1" applyFill="1" applyBorder="1" applyAlignment="1" applyProtection="1">
      <alignment horizontal="center" vertical="center"/>
      <protection locked="0"/>
    </xf>
    <xf numFmtId="2" fontId="21" fillId="6" borderId="20" xfId="0" applyNumberFormat="1" applyFont="1" applyFill="1" applyBorder="1" applyAlignment="1" applyProtection="1">
      <alignment horizontal="center" vertical="center"/>
      <protection locked="0"/>
    </xf>
    <xf numFmtId="2" fontId="6" fillId="6" borderId="15" xfId="0" applyNumberFormat="1" applyFont="1" applyFill="1" applyBorder="1" applyAlignment="1" applyProtection="1">
      <alignment horizontal="center" vertical="center"/>
      <protection locked="0"/>
    </xf>
    <xf numFmtId="2" fontId="38" fillId="6" borderId="10" xfId="0" applyNumberFormat="1" applyFont="1" applyFill="1" applyBorder="1" applyAlignment="1" applyProtection="1">
      <alignment horizontal="center" vertical="center"/>
      <protection locked="0"/>
    </xf>
    <xf numFmtId="2" fontId="13" fillId="6" borderId="14" xfId="0" applyNumberFormat="1" applyFont="1" applyFill="1" applyBorder="1" applyAlignment="1" applyProtection="1">
      <alignment horizontal="center" vertical="center"/>
      <protection locked="0"/>
    </xf>
    <xf numFmtId="2" fontId="38" fillId="6" borderId="16" xfId="0" applyNumberFormat="1" applyFont="1" applyFill="1" applyBorder="1" applyAlignment="1" applyProtection="1">
      <alignment vertical="center"/>
      <protection locked="0"/>
    </xf>
    <xf numFmtId="2" fontId="26" fillId="6" borderId="16" xfId="0" applyNumberFormat="1" applyFont="1" applyFill="1" applyBorder="1" applyAlignment="1" applyProtection="1">
      <alignment horizontal="center" vertical="center"/>
      <protection locked="0"/>
    </xf>
    <xf numFmtId="2" fontId="6" fillId="6" borderId="16" xfId="0" applyNumberFormat="1" applyFont="1" applyFill="1" applyBorder="1" applyAlignment="1" applyProtection="1">
      <alignment horizontal="center" vertical="center"/>
      <protection locked="0"/>
    </xf>
    <xf numFmtId="2" fontId="26" fillId="6" borderId="10" xfId="0" applyNumberFormat="1" applyFont="1" applyFill="1" applyBorder="1" applyAlignment="1" applyProtection="1">
      <alignment horizontal="center" vertical="center"/>
      <protection locked="0"/>
    </xf>
    <xf numFmtId="2" fontId="6" fillId="6" borderId="10" xfId="0" applyNumberFormat="1" applyFont="1" applyFill="1" applyBorder="1" applyAlignment="1" applyProtection="1">
      <alignment horizontal="center" vertical="center"/>
      <protection locked="0"/>
    </xf>
    <xf numFmtId="2" fontId="38" fillId="6" borderId="10" xfId="0" applyNumberFormat="1" applyFont="1" applyFill="1" applyBorder="1" applyAlignment="1" applyProtection="1">
      <alignment vertical="center"/>
      <protection locked="0"/>
    </xf>
    <xf numFmtId="2" fontId="38" fillId="6" borderId="67" xfId="0" applyNumberFormat="1" applyFont="1" applyFill="1" applyBorder="1" applyAlignment="1" applyProtection="1">
      <alignment vertical="center"/>
      <protection locked="0"/>
    </xf>
    <xf numFmtId="2" fontId="26" fillId="6" borderId="27" xfId="0" applyNumberFormat="1" applyFont="1" applyFill="1" applyBorder="1" applyAlignment="1" applyProtection="1">
      <alignment horizontal="center" vertical="center"/>
      <protection locked="0"/>
    </xf>
    <xf numFmtId="2" fontId="6" fillId="6" borderId="27" xfId="0" applyNumberFormat="1" applyFont="1" applyFill="1" applyBorder="1" applyAlignment="1" applyProtection="1">
      <alignment horizontal="center" vertical="center"/>
      <protection locked="0"/>
    </xf>
    <xf numFmtId="2" fontId="26" fillId="6" borderId="18" xfId="0" applyNumberFormat="1" applyFont="1" applyFill="1" applyBorder="1" applyAlignment="1" applyProtection="1">
      <alignment horizontal="center" vertical="center"/>
      <protection locked="0"/>
    </xf>
    <xf numFmtId="3" fontId="4" fillId="6" borderId="29" xfId="0" applyNumberFormat="1" applyFont="1" applyFill="1" applyBorder="1" applyAlignment="1" applyProtection="1">
      <alignment horizontal="center" vertical="center"/>
      <protection locked="0"/>
    </xf>
    <xf numFmtId="2" fontId="9" fillId="6" borderId="10" xfId="0" applyNumberFormat="1" applyFont="1" applyFill="1" applyBorder="1" applyAlignment="1" applyProtection="1">
      <alignment horizontal="center" vertical="center"/>
      <protection locked="0"/>
    </xf>
    <xf numFmtId="2" fontId="26" fillId="6" borderId="17" xfId="0" applyNumberFormat="1" applyFont="1" applyFill="1" applyBorder="1" applyAlignment="1" applyProtection="1">
      <alignment horizontal="center" vertical="center"/>
      <protection locked="0"/>
    </xf>
    <xf numFmtId="3" fontId="4" fillId="6" borderId="34" xfId="0" applyNumberFormat="1" applyFont="1" applyFill="1" applyBorder="1" applyAlignment="1" applyProtection="1">
      <alignment horizontal="center" vertical="center"/>
      <protection locked="0"/>
    </xf>
    <xf numFmtId="2" fontId="9" fillId="21" borderId="14" xfId="0" applyNumberFormat="1" applyFont="1" applyFill="1" applyBorder="1" applyAlignment="1" applyProtection="1">
      <alignment horizontal="center" vertical="center"/>
      <protection locked="0"/>
    </xf>
    <xf numFmtId="2" fontId="26" fillId="21" borderId="14" xfId="0" applyNumberFormat="1" applyFont="1" applyFill="1" applyBorder="1" applyAlignment="1" applyProtection="1">
      <alignment horizontal="center" vertical="center"/>
      <protection locked="0"/>
    </xf>
    <xf numFmtId="2" fontId="26" fillId="21" borderId="20" xfId="0" applyNumberFormat="1" applyFont="1" applyFill="1" applyBorder="1" applyAlignment="1" applyProtection="1">
      <alignment horizontal="center" vertical="center"/>
      <protection locked="0"/>
    </xf>
    <xf numFmtId="3" fontId="4" fillId="6" borderId="30" xfId="0" applyNumberFormat="1" applyFont="1" applyFill="1" applyBorder="1" applyAlignment="1" applyProtection="1">
      <alignment horizontal="center" vertical="center"/>
      <protection locked="0"/>
    </xf>
    <xf numFmtId="2" fontId="9" fillId="6" borderId="27" xfId="0" applyNumberFormat="1" applyFont="1" applyFill="1" applyBorder="1" applyAlignment="1" applyProtection="1">
      <alignment horizontal="center" vertical="center"/>
      <protection locked="0"/>
    </xf>
    <xf numFmtId="2" fontId="26" fillId="6" borderId="28" xfId="0" applyNumberFormat="1" applyFont="1" applyFill="1" applyBorder="1" applyAlignment="1" applyProtection="1">
      <alignment horizontal="center" vertical="center"/>
      <protection locked="0"/>
    </xf>
    <xf numFmtId="3" fontId="4" fillId="6" borderId="26" xfId="0" applyNumberFormat="1" applyFont="1" applyFill="1" applyBorder="1" applyAlignment="1" applyProtection="1">
      <alignment horizontal="center" vertical="center"/>
      <protection locked="0"/>
    </xf>
    <xf numFmtId="2" fontId="26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9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34" xfId="0" applyNumberFormat="1" applyFont="1" applyFill="1" applyBorder="1" applyAlignment="1" applyProtection="1">
      <alignment horizontal="center" vertical="center" wrapText="1"/>
      <protection locked="0"/>
    </xf>
    <xf numFmtId="2" fontId="21" fillId="6" borderId="18" xfId="0" applyNumberFormat="1" applyFont="1" applyFill="1" applyBorder="1" applyAlignment="1" applyProtection="1">
      <alignment horizontal="center" vertical="center" wrapText="1"/>
      <protection locked="0"/>
    </xf>
    <xf numFmtId="2" fontId="21" fillId="6" borderId="10" xfId="0" applyNumberFormat="1" applyFont="1" applyFill="1" applyBorder="1" applyAlignment="1" applyProtection="1">
      <alignment horizontal="center" vertical="center"/>
      <protection locked="0"/>
    </xf>
    <xf numFmtId="2" fontId="21" fillId="6" borderId="17" xfId="0" applyNumberFormat="1" applyFont="1" applyFill="1" applyBorder="1" applyAlignment="1" applyProtection="1">
      <alignment horizontal="center" vertical="center"/>
      <protection locked="0"/>
    </xf>
    <xf numFmtId="2" fontId="6" fillId="6" borderId="14" xfId="0" applyNumberFormat="1" applyFont="1" applyFill="1" applyBorder="1" applyAlignment="1" applyProtection="1">
      <alignment horizontal="center" vertical="center"/>
      <protection locked="0"/>
    </xf>
    <xf numFmtId="2" fontId="21" fillId="6" borderId="27" xfId="0" applyNumberFormat="1" applyFont="1" applyFill="1" applyBorder="1" applyAlignment="1" applyProtection="1">
      <alignment horizontal="center" vertical="center"/>
      <protection locked="0"/>
    </xf>
    <xf numFmtId="2" fontId="21" fillId="6" borderId="28" xfId="0" applyNumberFormat="1" applyFont="1" applyFill="1" applyBorder="1" applyAlignment="1" applyProtection="1">
      <alignment horizontal="center" vertical="center"/>
      <protection locked="0"/>
    </xf>
    <xf numFmtId="2" fontId="26" fillId="6" borderId="41" xfId="0" applyNumberFormat="1" applyFont="1" applyFill="1" applyBorder="1" applyAlignment="1" applyProtection="1">
      <alignment horizontal="center" vertical="center"/>
      <protection locked="0"/>
    </xf>
    <xf numFmtId="2" fontId="26" fillId="6" borderId="24" xfId="0" applyNumberFormat="1" applyFon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6" borderId="14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6" borderId="16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4" fillId="6" borderId="10" xfId="52" applyFont="1" applyFill="1" applyBorder="1" applyAlignment="1" applyProtection="1">
      <alignment horizontal="left" vertical="center"/>
      <protection locked="0"/>
    </xf>
    <xf numFmtId="0" fontId="4" fillId="6" borderId="10" xfId="52" applyFont="1" applyFill="1" applyBorder="1" applyAlignment="1" applyProtection="1">
      <alignment horizontal="center" vertical="center"/>
      <protection locked="0"/>
    </xf>
    <xf numFmtId="3" fontId="8" fillId="6" borderId="10" xfId="52" applyNumberFormat="1" applyFont="1" applyFill="1" applyBorder="1" applyAlignment="1" applyProtection="1">
      <alignment horizontal="center" wrapText="1"/>
      <protection locked="0"/>
    </xf>
    <xf numFmtId="0" fontId="6" fillId="0" borderId="0" xfId="52" applyFont="1" applyFill="1" applyBorder="1" applyAlignment="1" applyProtection="1">
      <alignment horizontal="left" vertical="center" wrapText="1"/>
      <protection locked="0"/>
    </xf>
    <xf numFmtId="0" fontId="4" fillId="24" borderId="0" xfId="52" applyFont="1" applyFill="1" applyBorder="1" applyAlignment="1" applyProtection="1">
      <alignment vertical="center"/>
      <protection locked="0"/>
    </xf>
    <xf numFmtId="0" fontId="68" fillId="6" borderId="13" xfId="52" applyFont="1" applyFill="1" applyBorder="1" applyAlignment="1" applyProtection="1">
      <alignment horizontal="center" vertical="center"/>
      <protection locked="0"/>
    </xf>
    <xf numFmtId="0" fontId="10" fillId="6" borderId="45" xfId="0" applyFont="1" applyFill="1" applyBorder="1" applyAlignment="1" applyProtection="1">
      <alignment vertical="center" wrapText="1"/>
      <protection locked="0"/>
    </xf>
    <xf numFmtId="4" fontId="10" fillId="6" borderId="47" xfId="0" applyNumberFormat="1" applyFont="1" applyFill="1" applyBorder="1" applyAlignment="1" applyProtection="1">
      <alignment vertical="center"/>
      <protection locked="0"/>
    </xf>
    <xf numFmtId="0" fontId="10" fillId="6" borderId="64" xfId="0" applyFont="1" applyFill="1" applyBorder="1" applyAlignment="1" applyProtection="1">
      <alignment vertical="center" wrapText="1"/>
      <protection locked="0"/>
    </xf>
    <xf numFmtId="4" fontId="10" fillId="6" borderId="38" xfId="0" applyNumberFormat="1" applyFont="1" applyFill="1" applyBorder="1" applyAlignment="1" applyProtection="1">
      <alignment vertical="center"/>
      <protection locked="0"/>
    </xf>
    <xf numFmtId="0" fontId="10" fillId="6" borderId="46" xfId="0" applyFont="1" applyFill="1" applyBorder="1" applyAlignment="1" applyProtection="1">
      <alignment vertical="center" wrapText="1"/>
      <protection locked="0"/>
    </xf>
    <xf numFmtId="4" fontId="10" fillId="6" borderId="62" xfId="0" applyNumberFormat="1" applyFont="1" applyFill="1" applyBorder="1" applyAlignment="1" applyProtection="1">
      <alignment vertical="center"/>
      <protection locked="0"/>
    </xf>
    <xf numFmtId="0" fontId="10" fillId="6" borderId="38" xfId="0" applyFont="1" applyFill="1" applyBorder="1" applyAlignment="1" applyProtection="1">
      <alignment vertical="center" wrapText="1"/>
      <protection locked="0"/>
    </xf>
    <xf numFmtId="0" fontId="10" fillId="6" borderId="55" xfId="0" applyFont="1" applyFill="1" applyBorder="1" applyAlignment="1" applyProtection="1">
      <alignment vertical="center" wrapText="1"/>
      <protection locked="0"/>
    </xf>
    <xf numFmtId="0" fontId="10" fillId="6" borderId="54" xfId="0" applyFont="1" applyFill="1" applyBorder="1" applyAlignment="1" applyProtection="1">
      <alignment vertical="center" wrapText="1"/>
      <protection locked="0"/>
    </xf>
    <xf numFmtId="4" fontId="10" fillId="6" borderId="11" xfId="0" applyNumberFormat="1" applyFont="1" applyFill="1" applyBorder="1" applyAlignment="1" applyProtection="1">
      <alignment vertical="center"/>
      <protection locked="0"/>
    </xf>
    <xf numFmtId="0" fontId="10" fillId="6" borderId="58" xfId="0" applyFont="1" applyFill="1" applyBorder="1" applyAlignment="1" applyProtection="1">
      <alignment vertical="center" wrapText="1"/>
      <protection locked="0"/>
    </xf>
    <xf numFmtId="4" fontId="10" fillId="6" borderId="65" xfId="0" applyNumberFormat="1" applyFont="1" applyFill="1" applyBorder="1" applyAlignment="1" applyProtection="1">
      <alignment vertical="center"/>
      <protection locked="0"/>
    </xf>
    <xf numFmtId="0" fontId="10" fillId="6" borderId="68" xfId="0" applyFont="1" applyFill="1" applyBorder="1" applyAlignment="1" applyProtection="1">
      <alignment vertical="center" wrapText="1"/>
      <protection locked="0"/>
    </xf>
    <xf numFmtId="4" fontId="10" fillId="6" borderId="44" xfId="0" applyNumberFormat="1" applyFont="1" applyFill="1" applyBorder="1" applyAlignment="1" applyProtection="1">
      <alignment vertical="center"/>
      <protection locked="0"/>
    </xf>
    <xf numFmtId="4" fontId="10" fillId="6" borderId="41" xfId="0" applyNumberFormat="1" applyFont="1" applyFill="1" applyBorder="1" applyAlignment="1" applyProtection="1">
      <alignment vertical="center"/>
      <protection locked="0"/>
    </xf>
    <xf numFmtId="4" fontId="10" fillId="6" borderId="13" xfId="0" applyNumberFormat="1" applyFont="1" applyFill="1" applyBorder="1" applyAlignment="1" applyProtection="1">
      <alignment vertical="center"/>
      <protection locked="0"/>
    </xf>
    <xf numFmtId="4" fontId="10" fillId="6" borderId="69" xfId="0" applyNumberFormat="1" applyFont="1" applyFill="1" applyBorder="1" applyAlignment="1" applyProtection="1">
      <alignment vertical="center"/>
      <protection locked="0"/>
    </xf>
    <xf numFmtId="4" fontId="10" fillId="6" borderId="42" xfId="0" applyNumberFormat="1" applyFont="1" applyFill="1" applyBorder="1" applyAlignment="1" applyProtection="1">
      <alignment vertical="center"/>
      <protection locked="0"/>
    </xf>
    <xf numFmtId="0" fontId="26" fillId="6" borderId="13" xfId="52" applyFont="1" applyFill="1" applyBorder="1" applyAlignment="1" applyProtection="1">
      <alignment horizontal="center" vertical="center"/>
      <protection locked="0"/>
    </xf>
    <xf numFmtId="4" fontId="54" fillId="6" borderId="10" xfId="52" applyNumberFormat="1" applyFont="1" applyFill="1" applyBorder="1" applyAlignment="1" applyProtection="1">
      <alignment horizontal="center"/>
      <protection locked="0"/>
    </xf>
    <xf numFmtId="2" fontId="13" fillId="6" borderId="41" xfId="0" applyNumberFormat="1" applyFont="1" applyFill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2" fontId="13" fillId="6" borderId="18" xfId="0" applyNumberFormat="1" applyFont="1" applyFill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 wrapText="1"/>
      <protection locked="0"/>
    </xf>
    <xf numFmtId="2" fontId="13" fillId="6" borderId="13" xfId="0" applyNumberFormat="1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Alignment="1" applyProtection="1">
      <alignment horizontal="center" vertical="center"/>
      <protection locked="0"/>
    </xf>
    <xf numFmtId="2" fontId="13" fillId="6" borderId="17" xfId="0" applyNumberFormat="1" applyFont="1" applyFill="1" applyBorder="1" applyAlignment="1" applyProtection="1">
      <alignment horizontal="center" vertical="center"/>
      <protection locked="0"/>
    </xf>
    <xf numFmtId="2" fontId="13" fillId="6" borderId="47" xfId="0" applyNumberFormat="1" applyFont="1" applyFill="1" applyBorder="1" applyAlignment="1" applyProtection="1">
      <alignment horizontal="center" vertical="center"/>
      <protection locked="0"/>
    </xf>
    <xf numFmtId="0" fontId="10" fillId="6" borderId="16" xfId="0" applyFont="1" applyFill="1" applyBorder="1" applyAlignment="1" applyProtection="1">
      <alignment horizontal="center" vertical="center"/>
      <protection locked="0"/>
    </xf>
    <xf numFmtId="2" fontId="13" fillId="6" borderId="38" xfId="0" applyNumberFormat="1" applyFont="1" applyFill="1" applyBorder="1" applyAlignment="1" applyProtection="1">
      <alignment horizontal="center" vertical="center"/>
      <protection locked="0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2" fontId="13" fillId="6" borderId="65" xfId="0" applyNumberFormat="1" applyFont="1" applyFill="1" applyBorder="1" applyAlignment="1" applyProtection="1">
      <alignment horizontal="center" vertical="center"/>
      <protection locked="0"/>
    </xf>
    <xf numFmtId="0" fontId="10" fillId="6" borderId="14" xfId="0" applyFont="1" applyFill="1" applyBorder="1" applyAlignment="1" applyProtection="1">
      <alignment horizontal="center" vertical="center"/>
      <protection locked="0"/>
    </xf>
    <xf numFmtId="2" fontId="13" fillId="6" borderId="20" xfId="0" applyNumberFormat="1" applyFont="1" applyFill="1" applyBorder="1" applyAlignment="1" applyProtection="1">
      <alignment horizontal="center" vertical="center"/>
      <protection locked="0"/>
    </xf>
    <xf numFmtId="0" fontId="10" fillId="6" borderId="16" xfId="0" applyFont="1" applyFill="1" applyBorder="1" applyAlignment="1" applyProtection="1">
      <alignment vertical="center"/>
      <protection locked="0"/>
    </xf>
    <xf numFmtId="0" fontId="4" fillId="6" borderId="10" xfId="52" applyFont="1" applyFill="1" applyBorder="1" applyAlignment="1" applyProtection="1">
      <alignment horizontal="left" vertical="center"/>
      <protection locked="0"/>
    </xf>
    <xf numFmtId="0" fontId="9" fillId="6" borderId="10" xfId="0" applyFont="1" applyFill="1" applyBorder="1" applyAlignment="1" applyProtection="1">
      <alignment/>
      <protection locked="0"/>
    </xf>
    <xf numFmtId="0" fontId="10" fillId="6" borderId="10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 horizontal="center" vertical="center"/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26" xfId="0" applyFont="1" applyFill="1" applyBorder="1" applyAlignment="1" applyProtection="1">
      <alignment horizontal="center" vertical="center"/>
      <protection locked="0"/>
    </xf>
    <xf numFmtId="0" fontId="4" fillId="24" borderId="17" xfId="52" applyFont="1" applyFill="1" applyBorder="1" applyAlignment="1" applyProtection="1">
      <alignment horizontal="center" vertical="center"/>
      <protection locked="0"/>
    </xf>
    <xf numFmtId="0" fontId="6" fillId="24" borderId="10" xfId="52" applyFont="1" applyFill="1" applyBorder="1" applyAlignment="1" applyProtection="1">
      <alignment horizontal="left" vertical="center"/>
      <protection locked="0"/>
    </xf>
    <xf numFmtId="0" fontId="4" fillId="24" borderId="13" xfId="52" applyFont="1" applyFill="1" applyBorder="1" applyAlignment="1" applyProtection="1">
      <alignment horizontal="center" vertical="center"/>
      <protection locked="0"/>
    </xf>
    <xf numFmtId="0" fontId="0" fillId="6" borderId="10" xfId="70" applyNumberFormat="1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14" xfId="70" applyNumberFormat="1" applyFont="1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0" fillId="0" borderId="6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4" fillId="6" borderId="10" xfId="52" applyFont="1" applyFill="1" applyBorder="1" applyAlignment="1" applyProtection="1">
      <alignment horizontal="center" vertical="center"/>
      <protection locked="0"/>
    </xf>
    <xf numFmtId="0" fontId="6" fillId="6" borderId="10" xfId="52" applyFont="1" applyFill="1" applyBorder="1" applyAlignment="1" applyProtection="1">
      <alignment horizontal="left" vertical="center"/>
      <protection locked="0"/>
    </xf>
    <xf numFmtId="0" fontId="20" fillId="0" borderId="57" xfId="0" applyFont="1" applyFill="1" applyBorder="1" applyAlignment="1">
      <alignment/>
    </xf>
    <xf numFmtId="0" fontId="20" fillId="0" borderId="57" xfId="0" applyFont="1" applyBorder="1" applyAlignment="1">
      <alignment/>
    </xf>
    <xf numFmtId="0" fontId="9" fillId="6" borderId="31" xfId="0" applyFont="1" applyFill="1" applyBorder="1" applyAlignment="1" applyProtection="1">
      <alignment/>
      <protection locked="0"/>
    </xf>
    <xf numFmtId="0" fontId="9" fillId="6" borderId="52" xfId="0" applyFont="1" applyFill="1" applyBorder="1" applyAlignment="1" applyProtection="1">
      <alignment/>
      <protection locked="0"/>
    </xf>
    <xf numFmtId="0" fontId="66" fillId="20" borderId="15" xfId="52" applyFont="1" applyFill="1" applyBorder="1" applyAlignment="1">
      <alignment horizontal="center" vertical="center"/>
      <protection/>
    </xf>
    <xf numFmtId="10" fontId="6" fillId="20" borderId="10" xfId="60" applyNumberFormat="1" applyFont="1" applyFill="1" applyBorder="1" applyAlignment="1">
      <alignment wrapText="1"/>
    </xf>
    <xf numFmtId="3" fontId="68" fillId="21" borderId="10" xfId="52" applyNumberFormat="1" applyFont="1" applyFill="1" applyBorder="1" applyAlignment="1" applyProtection="1">
      <alignment vertical="center" wrapText="1"/>
      <protection locked="0"/>
    </xf>
    <xf numFmtId="3" fontId="68" fillId="21" borderId="14" xfId="52" applyNumberFormat="1" applyFont="1" applyFill="1" applyBorder="1" applyAlignment="1" applyProtection="1">
      <alignment vertical="center" wrapText="1"/>
      <protection locked="0"/>
    </xf>
    <xf numFmtId="3" fontId="68" fillId="21" borderId="16" xfId="52" applyNumberFormat="1" applyFont="1" applyFill="1" applyBorder="1" applyAlignment="1" applyProtection="1">
      <alignment vertical="center" wrapText="1"/>
      <protection locked="0"/>
    </xf>
    <xf numFmtId="3" fontId="68" fillId="21" borderId="10" xfId="52" applyNumberFormat="1" applyFont="1" applyFill="1" applyBorder="1" applyAlignment="1" applyProtection="1">
      <alignment vertical="center" wrapText="1"/>
      <protection/>
    </xf>
    <xf numFmtId="3" fontId="68" fillId="21" borderId="14" xfId="52" applyNumberFormat="1" applyFont="1" applyFill="1" applyBorder="1" applyAlignment="1" applyProtection="1">
      <alignment vertical="center" wrapText="1"/>
      <protection/>
    </xf>
    <xf numFmtId="3" fontId="68" fillId="21" borderId="16" xfId="52" applyNumberFormat="1" applyFont="1" applyFill="1" applyBorder="1" applyAlignment="1" applyProtection="1">
      <alignment vertical="center" wrapText="1"/>
      <protection/>
    </xf>
    <xf numFmtId="3" fontId="68" fillId="0" borderId="17" xfId="52" applyNumberFormat="1" applyFont="1" applyFill="1" applyBorder="1" applyAlignment="1" applyProtection="1">
      <alignment vertical="center" wrapText="1"/>
      <protection locked="0"/>
    </xf>
    <xf numFmtId="3" fontId="68" fillId="0" borderId="20" xfId="52" applyNumberFormat="1" applyFont="1" applyFill="1" applyBorder="1" applyAlignment="1" applyProtection="1">
      <alignment vertical="center" wrapText="1"/>
      <protection locked="0"/>
    </xf>
    <xf numFmtId="3" fontId="68" fillId="21" borderId="15" xfId="52" applyNumberFormat="1" applyFont="1" applyFill="1" applyBorder="1" applyAlignment="1" applyProtection="1">
      <alignment vertical="center" wrapText="1"/>
      <protection locked="0"/>
    </xf>
    <xf numFmtId="3" fontId="68" fillId="0" borderId="18" xfId="52" applyNumberFormat="1" applyFont="1" applyFill="1" applyBorder="1" applyAlignment="1" applyProtection="1">
      <alignment vertical="center" wrapText="1"/>
      <protection locked="0"/>
    </xf>
    <xf numFmtId="10" fontId="68" fillId="0" borderId="15" xfId="52" applyNumberFormat="1" applyFont="1" applyFill="1" applyBorder="1" applyAlignment="1" applyProtection="1">
      <alignment vertical="center" wrapText="1"/>
      <protection locked="0"/>
    </xf>
    <xf numFmtId="174" fontId="68" fillId="0" borderId="41" xfId="52" applyNumberFormat="1" applyFont="1" applyFill="1" applyBorder="1" applyAlignment="1" applyProtection="1">
      <alignment vertical="center" wrapText="1"/>
      <protection locked="0"/>
    </xf>
    <xf numFmtId="10" fontId="68" fillId="21" borderId="15" xfId="52" applyNumberFormat="1" applyFont="1" applyFill="1" applyBorder="1" applyAlignment="1" applyProtection="1">
      <alignment vertical="center" wrapText="1"/>
      <protection locked="0"/>
    </xf>
    <xf numFmtId="10" fontId="10" fillId="21" borderId="50" xfId="61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0" fillId="0" borderId="50" xfId="0" applyBorder="1" applyAlignment="1">
      <alignment horizontal="right" vertical="top"/>
    </xf>
    <xf numFmtId="0" fontId="10" fillId="0" borderId="51" xfId="0" applyFont="1" applyBorder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0" fillId="0" borderId="22" xfId="0" applyFont="1" applyFill="1" applyBorder="1" applyAlignment="1">
      <alignment horizontal="right" vertical="center" wrapText="1"/>
    </xf>
    <xf numFmtId="0" fontId="20" fillId="0" borderId="51" xfId="0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 wrapText="1"/>
    </xf>
    <xf numFmtId="0" fontId="9" fillId="0" borderId="70" xfId="0" applyFont="1" applyFill="1" applyBorder="1" applyAlignment="1">
      <alignment horizontal="right" vertical="top" wrapText="1"/>
    </xf>
    <xf numFmtId="0" fontId="9" fillId="0" borderId="70" xfId="0" applyFont="1" applyFill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top"/>
    </xf>
    <xf numFmtId="0" fontId="11" fillId="0" borderId="7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77" fillId="0" borderId="41" xfId="0" applyFont="1" applyBorder="1" applyAlignment="1">
      <alignment horizontal="center" vertical="center" wrapText="1"/>
    </xf>
    <xf numFmtId="1" fontId="77" fillId="0" borderId="1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69" fontId="4" fillId="6" borderId="17" xfId="0" applyNumberFormat="1" applyFont="1" applyFill="1" applyBorder="1" applyAlignment="1" applyProtection="1">
      <alignment vertical="center"/>
      <protection locked="0"/>
    </xf>
    <xf numFmtId="169" fontId="4" fillId="6" borderId="11" xfId="0" applyNumberFormat="1" applyFont="1" applyFill="1" applyBorder="1" applyAlignment="1" applyProtection="1">
      <alignment vertical="center"/>
      <protection locked="0"/>
    </xf>
    <xf numFmtId="169" fontId="4" fillId="6" borderId="13" xfId="0" applyNumberFormat="1" applyFont="1" applyFill="1" applyBorder="1" applyAlignment="1" applyProtection="1">
      <alignment vertical="center"/>
      <protection locked="0"/>
    </xf>
    <xf numFmtId="0" fontId="4" fillId="24" borderId="0" xfId="52" applyFont="1" applyFill="1" applyBorder="1" applyAlignment="1" applyProtection="1">
      <alignment vertical="center"/>
      <protection/>
    </xf>
    <xf numFmtId="0" fontId="4" fillId="24" borderId="21" xfId="52" applyFont="1" applyFill="1" applyBorder="1" applyAlignment="1" applyProtection="1">
      <alignment vertical="center"/>
      <protection/>
    </xf>
    <xf numFmtId="0" fontId="6" fillId="24" borderId="0" xfId="52" applyFont="1" applyFill="1" applyBorder="1" applyAlignment="1" applyProtection="1">
      <alignment horizontal="left" vertical="center"/>
      <protection/>
    </xf>
    <xf numFmtId="0" fontId="4" fillId="24" borderId="21" xfId="52" applyFont="1" applyFill="1" applyBorder="1" applyAlignment="1" applyProtection="1">
      <alignment horizontal="center" vertical="center"/>
      <protection locked="0"/>
    </xf>
    <xf numFmtId="0" fontId="6" fillId="24" borderId="0" xfId="52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32" fillId="0" borderId="1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0" fillId="6" borderId="14" xfId="0" applyFont="1" applyFill="1" applyBorder="1" applyAlignment="1" applyProtection="1">
      <alignment/>
      <protection locked="0"/>
    </xf>
    <xf numFmtId="0" fontId="27" fillId="0" borderId="16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68" fillId="24" borderId="0" xfId="52" applyFont="1" applyFill="1" applyBorder="1" applyAlignment="1">
      <alignment horizontal="left" vertical="center"/>
      <protection/>
    </xf>
    <xf numFmtId="0" fontId="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96" fillId="0" borderId="0" xfId="0" applyFont="1" applyAlignment="1">
      <alignment/>
    </xf>
    <xf numFmtId="49" fontId="55" fillId="0" borderId="16" xfId="52" applyNumberFormat="1" applyFont="1" applyBorder="1" applyAlignment="1">
      <alignment horizontal="left"/>
      <protection/>
    </xf>
    <xf numFmtId="49" fontId="55" fillId="0" borderId="16" xfId="52" applyNumberFormat="1" applyFont="1" applyBorder="1" applyAlignment="1">
      <alignment horizontal="center"/>
      <protection/>
    </xf>
    <xf numFmtId="1" fontId="57" fillId="0" borderId="16" xfId="52" applyNumberFormat="1" applyFont="1" applyBorder="1">
      <alignment/>
      <protection/>
    </xf>
    <xf numFmtId="49" fontId="55" fillId="0" borderId="24" xfId="52" applyNumberFormat="1" applyFont="1" applyBorder="1" applyAlignment="1">
      <alignment horizontal="center"/>
      <protection/>
    </xf>
    <xf numFmtId="2" fontId="57" fillId="0" borderId="72" xfId="52" applyNumberFormat="1" applyFont="1" applyBorder="1" applyProtection="1">
      <alignment/>
      <protection locked="0"/>
    </xf>
    <xf numFmtId="49" fontId="55" fillId="0" borderId="38" xfId="52" applyNumberFormat="1" applyFont="1" applyBorder="1" applyAlignment="1">
      <alignment horizontal="left"/>
      <protection/>
    </xf>
    <xf numFmtId="2" fontId="57" fillId="0" borderId="64" xfId="52" applyNumberFormat="1" applyFont="1" applyBorder="1" applyProtection="1">
      <alignment/>
      <protection locked="0"/>
    </xf>
    <xf numFmtId="1" fontId="57" fillId="0" borderId="64" xfId="52" applyNumberFormat="1" applyFont="1" applyBorder="1" applyProtection="1">
      <alignment/>
      <protection locked="0"/>
    </xf>
    <xf numFmtId="49" fontId="55" fillId="0" borderId="27" xfId="52" applyNumberFormat="1" applyFont="1" applyBorder="1" applyAlignment="1">
      <alignment horizontal="center"/>
      <protection/>
    </xf>
    <xf numFmtId="1" fontId="57" fillId="0" borderId="61" xfId="52" applyNumberFormat="1" applyFont="1" applyBorder="1" applyProtection="1">
      <alignment/>
      <protection locked="0"/>
    </xf>
    <xf numFmtId="0" fontId="10" fillId="21" borderId="0" xfId="0" applyFont="1" applyFill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6" borderId="21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vertical="center"/>
    </xf>
    <xf numFmtId="0" fontId="10" fillId="21" borderId="10" xfId="0" applyFont="1" applyFill="1" applyBorder="1" applyAlignment="1" applyProtection="1">
      <alignment/>
      <protection locked="0"/>
    </xf>
    <xf numFmtId="0" fontId="81" fillId="0" borderId="10" xfId="70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4" fontId="0" fillId="6" borderId="10" xfId="70" applyNumberFormat="1" applyFont="1" applyFill="1" applyBorder="1" applyAlignment="1" applyProtection="1">
      <alignment horizontal="center" vertical="center" wrapText="1"/>
      <protection locked="0"/>
    </xf>
    <xf numFmtId="4" fontId="9" fillId="6" borderId="10" xfId="0" applyNumberFormat="1" applyFont="1" applyFill="1" applyBorder="1" applyAlignment="1" applyProtection="1">
      <alignment/>
      <protection locked="0"/>
    </xf>
    <xf numFmtId="0" fontId="102" fillId="0" borderId="10" xfId="70" applyNumberFormat="1" applyFont="1" applyFill="1" applyBorder="1" applyAlignment="1">
      <alignment horizontal="center" vertical="center" wrapText="1"/>
    </xf>
    <xf numFmtId="9" fontId="102" fillId="0" borderId="10" xfId="61" applyFont="1" applyFill="1" applyBorder="1" applyAlignment="1">
      <alignment horizontal="center" vertical="center" wrapText="1"/>
    </xf>
    <xf numFmtId="4" fontId="0" fillId="0" borderId="10" xfId="61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right" vertical="top"/>
    </xf>
    <xf numFmtId="0" fontId="0" fillId="0" borderId="56" xfId="0" applyBorder="1" applyAlignment="1">
      <alignment horizontal="right" vertical="top"/>
    </xf>
    <xf numFmtId="0" fontId="0" fillId="0" borderId="74" xfId="0" applyFont="1" applyBorder="1" applyAlignment="1">
      <alignment horizontal="right" vertical="top"/>
    </xf>
    <xf numFmtId="0" fontId="10" fillId="0" borderId="73" xfId="0" applyFont="1" applyBorder="1" applyAlignment="1">
      <alignment horizontal="right" vertical="top"/>
    </xf>
    <xf numFmtId="0" fontId="6" fillId="20" borderId="10" xfId="52" applyFont="1" applyFill="1" applyBorder="1" applyAlignment="1" applyProtection="1">
      <alignment horizontal="left" vertical="center"/>
      <protection/>
    </xf>
    <xf numFmtId="0" fontId="0" fillId="0" borderId="73" xfId="0" applyFont="1" applyBorder="1" applyAlignment="1">
      <alignment horizontal="right" vertical="top"/>
    </xf>
    <xf numFmtId="0" fontId="0" fillId="0" borderId="73" xfId="0" applyFont="1" applyBorder="1" applyAlignment="1">
      <alignment horizontal="right" vertical="center"/>
    </xf>
    <xf numFmtId="0" fontId="10" fillId="0" borderId="56" xfId="0" applyFont="1" applyBorder="1" applyAlignment="1">
      <alignment horizontal="right" vertical="top"/>
    </xf>
    <xf numFmtId="3" fontId="8" fillId="0" borderId="10" xfId="52" applyNumberFormat="1" applyFont="1" applyFill="1" applyBorder="1" applyAlignment="1" applyProtection="1">
      <alignment horizontal="center" wrapText="1"/>
      <protection/>
    </xf>
    <xf numFmtId="3" fontId="7" fillId="0" borderId="10" xfId="60" applyNumberFormat="1" applyFont="1" applyBorder="1" applyAlignment="1">
      <alignment horizontal="center" wrapText="1"/>
    </xf>
    <xf numFmtId="10" fontId="7" fillId="0" borderId="10" xfId="6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20" borderId="10" xfId="52" applyFont="1" applyFill="1" applyBorder="1" applyAlignment="1" applyProtection="1">
      <alignment horizontal="center" vertical="center"/>
      <protection/>
    </xf>
    <xf numFmtId="0" fontId="4" fillId="20" borderId="10" xfId="52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7" fillId="20" borderId="10" xfId="52" applyFont="1" applyFill="1" applyBorder="1" applyAlignment="1" applyProtection="1">
      <alignment vertical="center"/>
      <protection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4" fillId="6" borderId="10" xfId="5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0" borderId="43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58" xfId="0" applyBorder="1" applyAlignment="1" applyProtection="1">
      <alignment wrapText="1"/>
      <protection/>
    </xf>
    <xf numFmtId="0" fontId="10" fillId="21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103" fillId="0" borderId="0" xfId="0" applyFont="1" applyFill="1" applyAlignment="1">
      <alignment horizontal="center" vertical="center" wrapText="1"/>
    </xf>
    <xf numFmtId="0" fontId="10" fillId="0" borderId="77" xfId="0" applyFont="1" applyBorder="1" applyAlignment="1" applyProtection="1">
      <alignment horizontal="left"/>
      <protection/>
    </xf>
    <xf numFmtId="0" fontId="24" fillId="0" borderId="3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wrapText="1" indent="1"/>
    </xf>
    <xf numFmtId="0" fontId="96" fillId="0" borderId="75" xfId="0" applyFont="1" applyBorder="1" applyAlignment="1">
      <alignment horizontal="left" vertical="center" wrapText="1" indent="1"/>
    </xf>
    <xf numFmtId="0" fontId="96" fillId="0" borderId="76" xfId="0" applyFont="1" applyBorder="1" applyAlignment="1">
      <alignment horizontal="left" vertical="center" wrapText="1" indent="1"/>
    </xf>
    <xf numFmtId="0" fontId="20" fillId="0" borderId="52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58" xfId="0" applyBorder="1" applyAlignment="1">
      <alignment vertical="center"/>
    </xf>
    <xf numFmtId="0" fontId="9" fillId="0" borderId="3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 indent="1"/>
    </xf>
    <xf numFmtId="0" fontId="9" fillId="0" borderId="61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64" xfId="0" applyFont="1" applyFill="1" applyBorder="1" applyAlignment="1">
      <alignment horizontal="left" vertical="center" wrapText="1" indent="1"/>
    </xf>
    <xf numFmtId="0" fontId="0" fillId="0" borderId="37" xfId="0" applyBorder="1" applyAlignment="1">
      <alignment/>
    </xf>
    <xf numFmtId="0" fontId="20" fillId="0" borderId="56" xfId="0" applyFont="1" applyFill="1" applyBorder="1" applyAlignment="1">
      <alignment horizontal="left" vertical="center" wrapText="1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0" fillId="0" borderId="36" xfId="0" applyBorder="1" applyAlignment="1">
      <alignment/>
    </xf>
    <xf numFmtId="0" fontId="20" fillId="0" borderId="74" xfId="0" applyFont="1" applyFill="1" applyBorder="1" applyAlignment="1" quotePrefix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0" fillId="0" borderId="7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20" fillId="0" borderId="62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55" xfId="0" applyBorder="1" applyAlignment="1">
      <alignment vertical="top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left" vertical="top" wrapText="1"/>
    </xf>
    <xf numFmtId="0" fontId="20" fillId="0" borderId="6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55" xfId="0" applyBorder="1" applyAlignment="1">
      <alignment vertical="center"/>
    </xf>
    <xf numFmtId="0" fontId="96" fillId="0" borderId="0" xfId="0" applyFont="1" applyAlignment="1">
      <alignment horizontal="center" wrapText="1"/>
    </xf>
    <xf numFmtId="0" fontId="9" fillId="0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1" fillId="0" borderId="0" xfId="0" applyFont="1" applyFill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9" fontId="4" fillId="0" borderId="13" xfId="0" applyNumberFormat="1" applyFont="1" applyFill="1" applyBorder="1" applyAlignment="1" applyProtection="1">
      <alignment horizontal="center" vertical="center"/>
      <protection locked="0"/>
    </xf>
    <xf numFmtId="169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10" fillId="0" borderId="10" xfId="0" applyNumberFormat="1" applyFont="1" applyBorder="1" applyAlignment="1">
      <alignment horizontal="center" vertical="center"/>
    </xf>
    <xf numFmtId="169" fontId="4" fillId="6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7" xfId="0" applyNumberFormat="1" applyFont="1" applyBorder="1" applyAlignment="1">
      <alignment horizontal="center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7" xfId="60" applyFont="1" applyBorder="1" applyAlignment="1" applyProtection="1">
      <alignment horizontal="center" vertical="center"/>
      <protection locked="0"/>
    </xf>
    <xf numFmtId="9" fontId="4" fillId="0" borderId="13" xfId="6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169" fontId="4" fillId="6" borderId="17" xfId="0" applyNumberFormat="1" applyFont="1" applyFill="1" applyBorder="1" applyAlignment="1" applyProtection="1">
      <alignment horizontal="center" vertical="center"/>
      <protection locked="0"/>
    </xf>
    <xf numFmtId="169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20" borderId="17" xfId="0" applyFont="1" applyFill="1" applyBorder="1" applyAlignment="1" applyProtection="1">
      <alignment horizontal="center" vertical="center"/>
      <protection/>
    </xf>
    <xf numFmtId="0" fontId="7" fillId="20" borderId="11" xfId="0" applyFont="1" applyFill="1" applyBorder="1" applyAlignment="1" applyProtection="1">
      <alignment horizontal="center" vertical="center"/>
      <protection/>
    </xf>
    <xf numFmtId="0" fontId="7" fillId="20" borderId="17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6" fillId="20" borderId="17" xfId="0" applyFont="1" applyFill="1" applyBorder="1" applyAlignment="1">
      <alignment horizontal="center" vertical="center"/>
    </xf>
    <xf numFmtId="0" fontId="66" fillId="20" borderId="11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 wrapText="1"/>
    </xf>
    <xf numFmtId="169" fontId="22" fillId="0" borderId="10" xfId="0" applyNumberFormat="1" applyFont="1" applyBorder="1" applyAlignment="1" applyProtection="1">
      <alignment horizontal="center" vertical="center"/>
      <protection locked="0"/>
    </xf>
    <xf numFmtId="169" fontId="22" fillId="0" borderId="17" xfId="0" applyNumberFormat="1" applyFont="1" applyBorder="1" applyAlignment="1" applyProtection="1">
      <alignment horizontal="center" vertical="center"/>
      <protection locked="0"/>
    </xf>
    <xf numFmtId="0" fontId="10" fillId="6" borderId="17" xfId="0" applyFont="1" applyFill="1" applyBorder="1" applyAlignment="1" applyProtection="1">
      <alignment horizontal="center" vertical="center"/>
      <protection locked="0"/>
    </xf>
    <xf numFmtId="0" fontId="10" fillId="6" borderId="13" xfId="0" applyFont="1" applyFill="1" applyBorder="1" applyAlignment="1" applyProtection="1">
      <alignment horizontal="center" vertical="center"/>
      <protection locked="0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65" fillId="21" borderId="10" xfId="0" applyFont="1" applyFill="1" applyBorder="1" applyAlignment="1" applyProtection="1">
      <alignment horizontal="center" vertical="center"/>
      <protection/>
    </xf>
    <xf numFmtId="0" fontId="11" fillId="21" borderId="10" xfId="0" applyFont="1" applyFill="1" applyBorder="1" applyAlignment="1" applyProtection="1">
      <alignment horizontal="center" vertical="center"/>
      <protection/>
    </xf>
    <xf numFmtId="2" fontId="22" fillId="0" borderId="17" xfId="0" applyNumberFormat="1" applyFont="1" applyBorder="1" applyAlignment="1" applyProtection="1">
      <alignment horizontal="center" vertical="center" wrapText="1"/>
      <protection locked="0"/>
    </xf>
    <xf numFmtId="2" fontId="22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11" fillId="21" borderId="20" xfId="0" applyFont="1" applyFill="1" applyBorder="1" applyAlignment="1" applyProtection="1">
      <alignment horizontal="center" vertical="center"/>
      <protection/>
    </xf>
    <xf numFmtId="0" fontId="11" fillId="21" borderId="69" xfId="0" applyFont="1" applyFill="1" applyBorder="1" applyAlignment="1" applyProtection="1">
      <alignment horizontal="center" vertical="center"/>
      <protection/>
    </xf>
    <xf numFmtId="0" fontId="11" fillId="21" borderId="18" xfId="0" applyFont="1" applyFill="1" applyBorder="1" applyAlignment="1" applyProtection="1">
      <alignment horizontal="center" vertical="center"/>
      <protection/>
    </xf>
    <xf numFmtId="0" fontId="11" fillId="21" borderId="41" xfId="0" applyFont="1" applyFill="1" applyBorder="1" applyAlignment="1" applyProtection="1">
      <alignment horizontal="center" vertical="center"/>
      <protection/>
    </xf>
    <xf numFmtId="169" fontId="22" fillId="0" borderId="20" xfId="0" applyNumberFormat="1" applyFont="1" applyBorder="1" applyAlignment="1" applyProtection="1">
      <alignment horizontal="center" vertical="center" wrapText="1"/>
      <protection locked="0"/>
    </xf>
    <xf numFmtId="169" fontId="22" fillId="0" borderId="69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left" vertical="center"/>
      <protection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6" borderId="17" xfId="0" applyNumberFormat="1" applyFont="1" applyFill="1" applyBorder="1" applyAlignment="1" applyProtection="1">
      <alignment horizontal="center" vertical="center" wrapText="1"/>
      <protection locked="0"/>
    </xf>
    <xf numFmtId="2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20" borderId="17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4" fillId="24" borderId="17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left" vertical="center" wrapText="1"/>
      <protection/>
    </xf>
    <xf numFmtId="0" fontId="4" fillId="24" borderId="69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0" fontId="4" fillId="24" borderId="41" xfId="0" applyFont="1" applyFill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20" borderId="10" xfId="0" applyFont="1" applyFill="1" applyBorder="1" applyAlignment="1" applyProtection="1">
      <alignment horizontal="left" vertical="center"/>
      <protection/>
    </xf>
    <xf numFmtId="0" fontId="7" fillId="20" borderId="17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20" borderId="17" xfId="0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 wrapText="1"/>
      <protection/>
    </xf>
    <xf numFmtId="0" fontId="10" fillId="6" borderId="17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20" borderId="74" xfId="0" applyFont="1" applyFill="1" applyBorder="1" applyAlignment="1">
      <alignment horizontal="left" vertical="center" wrapText="1"/>
    </xf>
    <xf numFmtId="0" fontId="10" fillId="20" borderId="36" xfId="0" applyFont="1" applyFill="1" applyBorder="1" applyAlignment="1">
      <alignment horizontal="left" vertical="center" wrapText="1"/>
    </xf>
    <xf numFmtId="0" fontId="10" fillId="20" borderId="37" xfId="0" applyFont="1" applyFill="1" applyBorder="1" applyAlignment="1">
      <alignment horizontal="left" vertical="center" wrapText="1"/>
    </xf>
    <xf numFmtId="10" fontId="10" fillId="0" borderId="43" xfId="0" applyNumberFormat="1" applyFont="1" applyFill="1" applyBorder="1" applyAlignment="1" applyProtection="1">
      <alignment horizontal="center" vertical="center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6" borderId="17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0" borderId="51" xfId="0" applyFont="1" applyFill="1" applyBorder="1" applyAlignment="1">
      <alignment horizontal="left" vertical="center" wrapText="1"/>
    </xf>
    <xf numFmtId="0" fontId="10" fillId="20" borderId="32" xfId="0" applyFont="1" applyFill="1" applyBorder="1" applyAlignment="1">
      <alignment horizontal="left" vertical="center" wrapText="1"/>
    </xf>
    <xf numFmtId="0" fontId="10" fillId="20" borderId="33" xfId="0" applyFont="1" applyFill="1" applyBorder="1" applyAlignment="1">
      <alignment horizontal="left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20" fillId="20" borderId="73" xfId="0" applyFont="1" applyFill="1" applyBorder="1" applyAlignment="1" applyProtection="1">
      <alignment horizontal="center" vertical="center" wrapText="1"/>
      <protection locked="0"/>
    </xf>
    <xf numFmtId="0" fontId="20" fillId="20" borderId="0" xfId="0" applyFont="1" applyFill="1" applyBorder="1" applyAlignment="1" applyProtection="1">
      <alignment horizontal="center" vertical="center" wrapText="1"/>
      <protection locked="0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left" vertical="center" wrapText="1"/>
    </xf>
    <xf numFmtId="0" fontId="10" fillId="20" borderId="11" xfId="0" applyFont="1" applyFill="1" applyBorder="1" applyAlignment="1">
      <alignment horizontal="left" vertical="center" wrapText="1"/>
    </xf>
    <xf numFmtId="0" fontId="10" fillId="20" borderId="13" xfId="0" applyFont="1" applyFill="1" applyBorder="1" applyAlignment="1">
      <alignment horizontal="left" vertical="center" wrapText="1"/>
    </xf>
    <xf numFmtId="0" fontId="10" fillId="20" borderId="56" xfId="0" applyFont="1" applyFill="1" applyBorder="1" applyAlignment="1">
      <alignment horizontal="left" vertical="center" wrapText="1"/>
    </xf>
    <xf numFmtId="0" fontId="10" fillId="20" borderId="78" xfId="0" applyFont="1" applyFill="1" applyBorder="1" applyAlignment="1">
      <alignment horizontal="left" vertical="center" wrapText="1"/>
    </xf>
    <xf numFmtId="0" fontId="10" fillId="20" borderId="79" xfId="0" applyFont="1" applyFill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6" fillId="6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69" xfId="0" applyFont="1" applyBorder="1" applyAlignment="1">
      <alignment horizontal="left"/>
    </xf>
    <xf numFmtId="0" fontId="9" fillId="0" borderId="25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 wrapText="1"/>
    </xf>
    <xf numFmtId="2" fontId="26" fillId="6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6" fillId="0" borderId="71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2" fontId="21" fillId="6" borderId="15" xfId="0" applyNumberFormat="1" applyFont="1" applyFill="1" applyBorder="1" applyAlignment="1" applyProtection="1">
      <alignment horizontal="center" vertical="center"/>
      <protection locked="0"/>
    </xf>
    <xf numFmtId="2" fontId="21" fillId="6" borderId="16" xfId="0" applyNumberFormat="1" applyFont="1" applyFill="1" applyBorder="1" applyAlignment="1" applyProtection="1">
      <alignment horizontal="center" vertical="center"/>
      <protection locked="0"/>
    </xf>
    <xf numFmtId="2" fontId="9" fillId="6" borderId="15" xfId="0" applyNumberFormat="1" applyFont="1" applyFill="1" applyBorder="1" applyAlignment="1" applyProtection="1">
      <alignment horizontal="center" vertical="center"/>
      <protection locked="0"/>
    </xf>
    <xf numFmtId="2" fontId="9" fillId="6" borderId="16" xfId="0" applyNumberFormat="1" applyFont="1" applyFill="1" applyBorder="1" applyAlignment="1" applyProtection="1">
      <alignment horizontal="center" vertical="center"/>
      <protection locked="0"/>
    </xf>
    <xf numFmtId="2" fontId="21" fillId="6" borderId="21" xfId="0" applyNumberFormat="1" applyFont="1" applyFill="1" applyBorder="1" applyAlignment="1" applyProtection="1">
      <alignment horizontal="center" vertical="center"/>
      <protection locked="0"/>
    </xf>
    <xf numFmtId="2" fontId="21" fillId="6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3" fontId="10" fillId="24" borderId="70" xfId="0" applyNumberFormat="1" applyFont="1" applyFill="1" applyBorder="1" applyAlignment="1">
      <alignment horizontal="center" vertical="center"/>
    </xf>
    <xf numFmtId="3" fontId="10" fillId="24" borderId="29" xfId="0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2" fontId="21" fillId="6" borderId="14" xfId="0" applyNumberFormat="1" applyFont="1" applyFill="1" applyBorder="1" applyAlignment="1" applyProtection="1">
      <alignment horizontal="center" vertical="center"/>
      <protection locked="0"/>
    </xf>
    <xf numFmtId="2" fontId="9" fillId="6" borderId="14" xfId="0" applyNumberFormat="1" applyFont="1" applyFill="1" applyBorder="1" applyAlignment="1" applyProtection="1">
      <alignment horizontal="center" vertical="center"/>
      <protection locked="0"/>
    </xf>
    <xf numFmtId="2" fontId="21" fillId="6" borderId="20" xfId="0" applyNumberFormat="1" applyFont="1" applyFill="1" applyBorder="1" applyAlignment="1" applyProtection="1">
      <alignment horizontal="center" vertical="center"/>
      <protection locked="0"/>
    </xf>
    <xf numFmtId="3" fontId="10" fillId="24" borderId="30" xfId="0" applyNumberFormat="1" applyFont="1" applyFill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6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3" fontId="10" fillId="24" borderId="50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48" xfId="0" applyFont="1" applyBorder="1" applyAlignment="1">
      <alignment horizontal="left" vertical="center" wrapText="1"/>
    </xf>
    <xf numFmtId="2" fontId="38" fillId="6" borderId="16" xfId="0" applyNumberFormat="1" applyFont="1" applyFill="1" applyBorder="1" applyAlignment="1" applyProtection="1">
      <alignment horizontal="center" vertical="center"/>
      <protection locked="0"/>
    </xf>
    <xf numFmtId="2" fontId="26" fillId="6" borderId="10" xfId="0" applyNumberFormat="1" applyFont="1" applyFill="1" applyBorder="1" applyAlignment="1" applyProtection="1">
      <alignment horizontal="center" vertical="center"/>
      <protection locked="0"/>
    </xf>
    <xf numFmtId="2" fontId="38" fillId="6" borderId="10" xfId="0" applyNumberFormat="1" applyFont="1" applyFill="1" applyBorder="1" applyAlignment="1" applyProtection="1">
      <alignment horizontal="center" vertical="center"/>
      <protection locked="0"/>
    </xf>
    <xf numFmtId="2" fontId="6" fillId="6" borderId="10" xfId="0" applyNumberFormat="1" applyFont="1" applyFill="1" applyBorder="1" applyAlignment="1" applyProtection="1">
      <alignment horizontal="center" vertical="center"/>
      <protection locked="0"/>
    </xf>
    <xf numFmtId="2" fontId="6" fillId="6" borderId="17" xfId="0" applyNumberFormat="1" applyFont="1" applyFill="1" applyBorder="1" applyAlignment="1" applyProtection="1">
      <alignment horizontal="center" vertical="center"/>
      <protection locked="0"/>
    </xf>
    <xf numFmtId="169" fontId="4" fillId="24" borderId="34" xfId="0" applyNumberFormat="1" applyFont="1" applyFill="1" applyBorder="1" applyAlignment="1">
      <alignment horizontal="center" vertical="center"/>
    </xf>
    <xf numFmtId="2" fontId="6" fillId="6" borderId="16" xfId="0" applyNumberFormat="1" applyFont="1" applyFill="1" applyBorder="1" applyAlignment="1" applyProtection="1">
      <alignment horizontal="center" vertical="center"/>
      <protection locked="0"/>
    </xf>
    <xf numFmtId="2" fontId="6" fillId="6" borderId="18" xfId="0" applyNumberFormat="1" applyFont="1" applyFill="1" applyBorder="1" applyAlignment="1" applyProtection="1">
      <alignment horizontal="center" vertical="center"/>
      <protection locked="0"/>
    </xf>
    <xf numFmtId="169" fontId="4" fillId="24" borderId="29" xfId="0" applyNumberFormat="1" applyFont="1" applyFill="1" applyBorder="1" applyAlignment="1">
      <alignment horizontal="center" vertical="center"/>
    </xf>
    <xf numFmtId="2" fontId="6" fillId="6" borderId="27" xfId="0" applyNumberFormat="1" applyFont="1" applyFill="1" applyBorder="1" applyAlignment="1" applyProtection="1">
      <alignment horizontal="center" vertical="center"/>
      <protection locked="0"/>
    </xf>
    <xf numFmtId="2" fontId="6" fillId="6" borderId="28" xfId="0" applyNumberFormat="1" applyFont="1" applyFill="1" applyBorder="1" applyAlignment="1" applyProtection="1">
      <alignment horizontal="center" vertical="center"/>
      <protection locked="0"/>
    </xf>
    <xf numFmtId="169" fontId="4" fillId="24" borderId="26" xfId="0" applyNumberFormat="1" applyFont="1" applyFill="1" applyBorder="1" applyAlignment="1">
      <alignment horizontal="center" vertical="center"/>
    </xf>
    <xf numFmtId="2" fontId="38" fillId="6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left" vertical="center" wrapText="1"/>
    </xf>
    <xf numFmtId="2" fontId="26" fillId="6" borderId="27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26" fillId="0" borderId="84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left" vertical="center"/>
    </xf>
    <xf numFmtId="0" fontId="26" fillId="0" borderId="85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2" fontId="26" fillId="6" borderId="85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36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8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2" fontId="2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8" xfId="0" applyFont="1" applyFill="1" applyBorder="1" applyAlignment="1">
      <alignment horizontal="left" vertical="center" wrapText="1"/>
    </xf>
    <xf numFmtId="2" fontId="39" fillId="6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19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86" xfId="0" applyNumberFormat="1" applyFont="1" applyFill="1" applyBorder="1" applyAlignment="1" applyProtection="1">
      <alignment horizontal="center" vertical="center" wrapText="1"/>
      <protection locked="0"/>
    </xf>
    <xf numFmtId="2" fontId="26" fillId="6" borderId="78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30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7" xfId="0" applyFont="1" applyBorder="1" applyAlignment="1">
      <alignment horizontal="left" vertical="center"/>
    </xf>
    <xf numFmtId="0" fontId="26" fillId="0" borderId="87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80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1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6" borderId="16" xfId="0" applyFont="1" applyFill="1" applyBorder="1" applyAlignment="1" applyProtection="1">
      <alignment horizontal="center" vertical="center"/>
      <protection locked="0"/>
    </xf>
    <xf numFmtId="0" fontId="26" fillId="6" borderId="18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left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2" fontId="26" fillId="6" borderId="41" xfId="0" applyNumberFormat="1" applyFont="1" applyFill="1" applyBorder="1" applyAlignment="1" applyProtection="1">
      <alignment horizontal="center" vertical="center"/>
      <protection locked="0"/>
    </xf>
    <xf numFmtId="2" fontId="26" fillId="6" borderId="12" xfId="0" applyNumberFormat="1" applyFont="1" applyFill="1" applyBorder="1" applyAlignment="1" applyProtection="1">
      <alignment horizontal="center" vertical="center"/>
      <protection locked="0"/>
    </xf>
    <xf numFmtId="2" fontId="26" fillId="6" borderId="17" xfId="0" applyNumberFormat="1" applyFont="1" applyFill="1" applyBorder="1" applyAlignment="1" applyProtection="1">
      <alignment horizontal="center" vertical="center"/>
      <protection locked="0"/>
    </xf>
    <xf numFmtId="2" fontId="26" fillId="6" borderId="13" xfId="0" applyNumberFormat="1" applyFont="1" applyFill="1" applyBorder="1" applyAlignment="1" applyProtection="1">
      <alignment horizontal="center" vertical="center"/>
      <protection locked="0"/>
    </xf>
    <xf numFmtId="2" fontId="26" fillId="21" borderId="17" xfId="0" applyNumberFormat="1" applyFont="1" applyFill="1" applyBorder="1" applyAlignment="1">
      <alignment horizontal="center" vertical="center"/>
    </xf>
    <xf numFmtId="2" fontId="26" fillId="21" borderId="13" xfId="0" applyNumberFormat="1" applyFont="1" applyFill="1" applyBorder="1" applyAlignment="1">
      <alignment horizontal="center" vertical="center"/>
    </xf>
    <xf numFmtId="2" fontId="26" fillId="21" borderId="11" xfId="0" applyNumberFormat="1" applyFont="1" applyFill="1" applyBorder="1" applyAlignment="1">
      <alignment horizontal="center" vertical="center"/>
    </xf>
    <xf numFmtId="2" fontId="26" fillId="6" borderId="28" xfId="0" applyNumberFormat="1" applyFont="1" applyFill="1" applyBorder="1" applyAlignment="1" applyProtection="1">
      <alignment horizontal="center" vertical="center"/>
      <protection locked="0"/>
    </xf>
    <xf numFmtId="2" fontId="26" fillId="6" borderId="42" xfId="0" applyNumberFormat="1" applyFont="1" applyFill="1" applyBorder="1" applyAlignment="1" applyProtection="1">
      <alignment horizontal="center" vertical="center"/>
      <protection locked="0"/>
    </xf>
    <xf numFmtId="2" fontId="26" fillId="6" borderId="84" xfId="0" applyNumberFormat="1" applyFont="1" applyFill="1" applyBorder="1" applyAlignment="1" applyProtection="1">
      <alignment horizontal="center" vertical="center"/>
      <protection locked="0"/>
    </xf>
    <xf numFmtId="0" fontId="26" fillId="0" borderId="8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6" borderId="24" xfId="0" applyFont="1" applyFill="1" applyBorder="1" applyAlignment="1" applyProtection="1">
      <alignment/>
      <protection locked="0"/>
    </xf>
    <xf numFmtId="0" fontId="10" fillId="6" borderId="72" xfId="0" applyFont="1" applyFill="1" applyBorder="1" applyAlignment="1" applyProtection="1">
      <alignment/>
      <protection locked="0"/>
    </xf>
    <xf numFmtId="0" fontId="10" fillId="6" borderId="10" xfId="0" applyFont="1" applyFill="1" applyBorder="1" applyAlignment="1" applyProtection="1">
      <alignment/>
      <protection locked="0"/>
    </xf>
    <xf numFmtId="0" fontId="10" fillId="6" borderId="64" xfId="0" applyFont="1" applyFill="1" applyBorder="1" applyAlignment="1" applyProtection="1">
      <alignment/>
      <protection locked="0"/>
    </xf>
    <xf numFmtId="0" fontId="10" fillId="6" borderId="27" xfId="0" applyFont="1" applyFill="1" applyBorder="1" applyAlignment="1" applyProtection="1">
      <alignment/>
      <protection locked="0"/>
    </xf>
    <xf numFmtId="0" fontId="10" fillId="6" borderId="61" xfId="0" applyFont="1" applyFill="1" applyBorder="1" applyAlignment="1" applyProtection="1">
      <alignment/>
      <protection locked="0"/>
    </xf>
    <xf numFmtId="0" fontId="4" fillId="6" borderId="20" xfId="52" applyFont="1" applyFill="1" applyBorder="1" applyAlignment="1" applyProtection="1">
      <alignment horizontal="center" vertical="center"/>
      <protection locked="0"/>
    </xf>
    <xf numFmtId="0" fontId="4" fillId="6" borderId="19" xfId="52" applyFont="1" applyFill="1" applyBorder="1" applyAlignment="1" applyProtection="1">
      <alignment horizontal="center" vertical="center"/>
      <protection locked="0"/>
    </xf>
    <xf numFmtId="0" fontId="4" fillId="6" borderId="69" xfId="52" applyFont="1" applyFill="1" applyBorder="1" applyAlignment="1" applyProtection="1">
      <alignment horizontal="center" vertical="center"/>
      <protection locked="0"/>
    </xf>
    <xf numFmtId="0" fontId="4" fillId="6" borderId="21" xfId="52" applyFont="1" applyFill="1" applyBorder="1" applyAlignment="1" applyProtection="1">
      <alignment horizontal="center" vertical="center"/>
      <protection locked="0"/>
    </xf>
    <xf numFmtId="0" fontId="4" fillId="6" borderId="0" xfId="52" applyFont="1" applyFill="1" applyBorder="1" applyAlignment="1" applyProtection="1">
      <alignment horizontal="center" vertical="center"/>
      <protection locked="0"/>
    </xf>
    <xf numFmtId="0" fontId="4" fillId="6" borderId="48" xfId="52" applyFont="1" applyFill="1" applyBorder="1" applyAlignment="1" applyProtection="1">
      <alignment horizontal="center" vertical="center"/>
      <protection locked="0"/>
    </xf>
    <xf numFmtId="0" fontId="4" fillId="6" borderId="18" xfId="52" applyFont="1" applyFill="1" applyBorder="1" applyAlignment="1" applyProtection="1">
      <alignment horizontal="center" vertical="center"/>
      <protection locked="0"/>
    </xf>
    <xf numFmtId="0" fontId="4" fillId="6" borderId="12" xfId="52" applyFont="1" applyFill="1" applyBorder="1" applyAlignment="1" applyProtection="1">
      <alignment horizontal="center" vertical="center"/>
      <protection locked="0"/>
    </xf>
    <xf numFmtId="0" fontId="4" fillId="6" borderId="41" xfId="52" applyFont="1" applyFill="1" applyBorder="1" applyAlignment="1" applyProtection="1">
      <alignment horizontal="center" vertical="center"/>
      <protection locked="0"/>
    </xf>
    <xf numFmtId="0" fontId="20" fillId="0" borderId="53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6" fillId="0" borderId="0" xfId="0" applyFont="1" applyAlignment="1">
      <alignment horizontal="center"/>
    </xf>
    <xf numFmtId="0" fontId="9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69" xfId="0" applyBorder="1" applyAlignment="1">
      <alignment/>
    </xf>
    <xf numFmtId="0" fontId="32" fillId="24" borderId="10" xfId="0" applyFont="1" applyFill="1" applyBorder="1" applyAlignment="1" quotePrefix="1">
      <alignment horizontal="left" vertical="center" wrapText="1"/>
    </xf>
    <xf numFmtId="0" fontId="32" fillId="24" borderId="10" xfId="0" applyFont="1" applyFill="1" applyBorder="1" applyAlignment="1" quotePrefix="1">
      <alignment horizontal="left" vertical="center" wrapText="1"/>
    </xf>
    <xf numFmtId="9" fontId="0" fillId="6" borderId="10" xfId="6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quotePrefix="1">
      <alignment horizontal="left" vertical="center" wrapText="1"/>
    </xf>
    <xf numFmtId="0" fontId="32" fillId="0" borderId="10" xfId="0" applyFont="1" applyFill="1" applyBorder="1" applyAlignment="1" quotePrefix="1">
      <alignment horizontal="left" vertical="top" wrapText="1"/>
    </xf>
    <xf numFmtId="0" fontId="32" fillId="0" borderId="10" xfId="0" applyFont="1" applyFill="1" applyBorder="1" applyAlignment="1" quotePrefix="1">
      <alignment horizontal="left" vertical="top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9" fillId="0" borderId="17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11" fillId="0" borderId="17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/>
    </xf>
    <xf numFmtId="0" fontId="26" fillId="0" borderId="17" xfId="0" applyFont="1" applyBorder="1" applyAlignment="1" applyProtection="1">
      <alignment horizontal="left" vertic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1" fillId="0" borderId="20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27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8" fillId="0" borderId="51" xfId="52" applyFont="1" applyBorder="1" applyAlignment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11" xfId="52" applyNumberFormat="1" applyFont="1" applyFill="1" applyBorder="1" applyAlignment="1" applyProtection="1">
      <alignment horizontal="center" vertical="center" wrapText="1"/>
      <protection/>
    </xf>
    <xf numFmtId="49" fontId="2" fillId="20" borderId="13" xfId="52" applyNumberFormat="1" applyFont="1" applyFill="1" applyBorder="1" applyAlignment="1" applyProtection="1">
      <alignment horizontal="center" vertical="center" wrapText="1"/>
      <protection/>
    </xf>
    <xf numFmtId="49" fontId="6" fillId="0" borderId="17" xfId="52" applyNumberFormat="1" applyFont="1" applyFill="1" applyBorder="1" applyAlignment="1" applyProtection="1">
      <alignment horizontal="left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9" fontId="6" fillId="0" borderId="11" xfId="52" applyNumberFormat="1" applyFont="1" applyFill="1" applyBorder="1" applyAlignment="1" applyProtection="1">
      <alignment horizontal="left" vertical="center" wrapText="1"/>
      <protection/>
    </xf>
    <xf numFmtId="49" fontId="6" fillId="0" borderId="13" xfId="52" applyNumberFormat="1" applyFont="1" applyFill="1" applyBorder="1" applyAlignment="1" applyProtection="1">
      <alignment horizontal="left" vertical="center" wrapText="1"/>
      <protection/>
    </xf>
    <xf numFmtId="0" fontId="2" fillId="20" borderId="14" xfId="52" applyFont="1" applyFill="1" applyBorder="1" applyAlignment="1">
      <alignment horizontal="center" vertical="center" wrapText="1"/>
      <protection/>
    </xf>
    <xf numFmtId="0" fontId="2" fillId="20" borderId="16" xfId="52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0" xfId="52" applyFont="1" applyFill="1" applyBorder="1" applyAlignment="1" applyProtection="1">
      <alignment horizontal="left" vertical="center"/>
      <protection locked="0"/>
    </xf>
    <xf numFmtId="0" fontId="6" fillId="0" borderId="0" xfId="52" applyFont="1" applyFill="1" applyBorder="1" applyAlignment="1">
      <alignment horizontal="left" vertical="center"/>
      <protection/>
    </xf>
    <xf numFmtId="0" fontId="6" fillId="20" borderId="10" xfId="52" applyFont="1" applyFill="1" applyBorder="1" applyAlignment="1">
      <alignment horizontal="left" vertical="center"/>
      <protection/>
    </xf>
    <xf numFmtId="0" fontId="6" fillId="0" borderId="69" xfId="52" applyFont="1" applyFill="1" applyBorder="1" applyAlignment="1" applyProtection="1">
      <alignment horizontal="left" vertical="center" wrapText="1"/>
      <protection locked="0"/>
    </xf>
    <xf numFmtId="0" fontId="6" fillId="0" borderId="20" xfId="52" applyFont="1" applyFill="1" applyBorder="1" applyAlignment="1" applyProtection="1">
      <alignment horizontal="left" vertical="center" wrapText="1"/>
      <protection locked="0"/>
    </xf>
    <xf numFmtId="0" fontId="18" fillId="0" borderId="0" xfId="52" applyFont="1" applyFill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left"/>
    </xf>
    <xf numFmtId="49" fontId="4" fillId="0" borderId="17" xfId="52" applyNumberFormat="1" applyFont="1" applyFill="1" applyBorder="1" applyAlignment="1" applyProtection="1">
      <alignment horizontal="left" wrapText="1"/>
      <protection locked="0"/>
    </xf>
    <xf numFmtId="49" fontId="4" fillId="0" borderId="11" xfId="52" applyNumberFormat="1" applyFont="1" applyFill="1" applyBorder="1" applyAlignment="1" applyProtection="1">
      <alignment horizontal="left" wrapText="1"/>
      <protection locked="0"/>
    </xf>
    <xf numFmtId="49" fontId="4" fillId="0" borderId="13" xfId="52" applyNumberFormat="1" applyFont="1" applyFill="1" applyBorder="1" applyAlignment="1" applyProtection="1">
      <alignment horizontal="left" wrapText="1"/>
      <protection locked="0"/>
    </xf>
    <xf numFmtId="0" fontId="6" fillId="0" borderId="0" xfId="52" applyFont="1" applyFill="1" applyBorder="1" applyAlignment="1" quotePrefix="1">
      <alignment horizontal="left" vertical="center"/>
      <protection/>
    </xf>
    <xf numFmtId="0" fontId="0" fillId="0" borderId="0" xfId="0" applyFill="1" applyAlignment="1">
      <alignment vertical="center"/>
    </xf>
    <xf numFmtId="0" fontId="3" fillId="20" borderId="14" xfId="52" applyFont="1" applyFill="1" applyBorder="1" applyAlignment="1">
      <alignment horizontal="right" vertical="center" indent="1"/>
      <protection/>
    </xf>
    <xf numFmtId="0" fontId="3" fillId="20" borderId="15" xfId="52" applyFont="1" applyFill="1" applyBorder="1" applyAlignment="1">
      <alignment horizontal="right" vertical="center" indent="1"/>
      <protection/>
    </xf>
    <xf numFmtId="0" fontId="3" fillId="20" borderId="16" xfId="52" applyFont="1" applyFill="1" applyBorder="1" applyAlignment="1">
      <alignment horizontal="right" vertical="center" indent="1"/>
      <protection/>
    </xf>
    <xf numFmtId="0" fontId="2" fillId="20" borderId="17" xfId="52" applyFont="1" applyFill="1" applyBorder="1" applyAlignment="1">
      <alignment horizontal="center" vertical="center"/>
      <protection/>
    </xf>
    <xf numFmtId="0" fontId="2" fillId="20" borderId="11" xfId="52" applyFont="1" applyFill="1" applyBorder="1" applyAlignment="1">
      <alignment horizontal="center" vertical="center"/>
      <protection/>
    </xf>
    <xf numFmtId="0" fontId="2" fillId="20" borderId="13" xfId="52" applyFont="1" applyFill="1" applyBorder="1" applyAlignment="1">
      <alignment horizontal="center" vertical="center"/>
      <protection/>
    </xf>
    <xf numFmtId="0" fontId="2" fillId="20" borderId="20" xfId="52" applyFont="1" applyFill="1" applyBorder="1" applyAlignment="1">
      <alignment horizontal="center" vertical="center"/>
      <protection/>
    </xf>
    <xf numFmtId="0" fontId="2" fillId="20" borderId="19" xfId="52" applyFont="1" applyFill="1" applyBorder="1" applyAlignment="1">
      <alignment horizontal="center" vertical="center"/>
      <protection/>
    </xf>
    <xf numFmtId="0" fontId="2" fillId="20" borderId="69" xfId="52" applyFont="1" applyFill="1" applyBorder="1" applyAlignment="1">
      <alignment horizontal="center" vertical="center"/>
      <protection/>
    </xf>
    <xf numFmtId="0" fontId="2" fillId="20" borderId="21" xfId="52" applyFont="1" applyFill="1" applyBorder="1" applyAlignment="1">
      <alignment horizontal="center" vertical="center"/>
      <protection/>
    </xf>
    <xf numFmtId="0" fontId="2" fillId="20" borderId="0" xfId="52" applyFont="1" applyFill="1" applyBorder="1" applyAlignment="1">
      <alignment horizontal="center" vertical="center"/>
      <protection/>
    </xf>
    <xf numFmtId="0" fontId="2" fillId="20" borderId="48" xfId="52" applyFont="1" applyFill="1" applyBorder="1" applyAlignment="1">
      <alignment horizontal="center" vertical="center"/>
      <protection/>
    </xf>
    <xf numFmtId="0" fontId="20" fillId="20" borderId="18" xfId="0" applyFont="1" applyFill="1" applyBorder="1" applyAlignment="1">
      <alignment/>
    </xf>
    <xf numFmtId="0" fontId="20" fillId="20" borderId="12" xfId="0" applyFont="1" applyFill="1" applyBorder="1" applyAlignment="1">
      <alignment/>
    </xf>
    <xf numFmtId="0" fontId="20" fillId="20" borderId="41" xfId="0" applyFont="1" applyFill="1" applyBorder="1" applyAlignment="1">
      <alignment/>
    </xf>
    <xf numFmtId="0" fontId="2" fillId="21" borderId="10" xfId="52" applyFont="1" applyFill="1" applyBorder="1" applyAlignment="1">
      <alignment horizontal="center" vertical="center" wrapText="1"/>
      <protection/>
    </xf>
    <xf numFmtId="0" fontId="2" fillId="20" borderId="10" xfId="52" applyFont="1" applyFill="1" applyBorder="1" applyAlignment="1">
      <alignment horizontal="center" vertical="center"/>
      <protection/>
    </xf>
    <xf numFmtId="0" fontId="20" fillId="20" borderId="10" xfId="0" applyFont="1" applyFill="1" applyBorder="1" applyAlignment="1">
      <alignment horizontal="center" vertical="center"/>
    </xf>
    <xf numFmtId="0" fontId="6" fillId="0" borderId="0" xfId="52" applyFont="1" applyFill="1" applyBorder="1" applyAlignment="1" quotePrefix="1">
      <alignment horizontal="left" vertical="center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8" fillId="21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66" fillId="0" borderId="0" xfId="52" applyFont="1" applyBorder="1" applyAlignment="1">
      <alignment horizontal="center" vertical="center"/>
      <protection/>
    </xf>
    <xf numFmtId="0" fontId="68" fillId="0" borderId="0" xfId="52" applyFont="1" applyAlignment="1">
      <alignment horizontal="center" vertical="center" wrapText="1"/>
      <protection/>
    </xf>
    <xf numFmtId="0" fontId="68" fillId="0" borderId="0" xfId="52" applyFont="1" applyFill="1" applyBorder="1" applyAlignment="1">
      <alignment horizontal="left" vertical="center"/>
      <protection/>
    </xf>
    <xf numFmtId="0" fontId="68" fillId="20" borderId="10" xfId="52" applyFont="1" applyFill="1" applyBorder="1" applyAlignment="1">
      <alignment horizontal="left" vertical="center"/>
      <protection/>
    </xf>
    <xf numFmtId="0" fontId="68" fillId="6" borderId="10" xfId="52" applyFont="1" applyFill="1" applyBorder="1" applyAlignment="1" applyProtection="1">
      <alignment horizontal="center" vertical="center"/>
      <protection locked="0"/>
    </xf>
    <xf numFmtId="0" fontId="68" fillId="6" borderId="10" xfId="52" applyFont="1" applyFill="1" applyBorder="1" applyAlignment="1" applyProtection="1">
      <alignment horizontal="left" vertical="center"/>
      <protection locked="0"/>
    </xf>
    <xf numFmtId="0" fontId="68" fillId="0" borderId="69" xfId="52" applyFont="1" applyFill="1" applyBorder="1" applyAlignment="1">
      <alignment horizontal="left" vertical="center" wrapText="1"/>
      <protection/>
    </xf>
    <xf numFmtId="0" fontId="68" fillId="0" borderId="14" xfId="52" applyFont="1" applyFill="1" applyBorder="1" applyAlignment="1">
      <alignment horizontal="left" vertical="center" wrapText="1"/>
      <protection/>
    </xf>
    <xf numFmtId="0" fontId="68" fillId="0" borderId="20" xfId="52" applyFont="1" applyFill="1" applyBorder="1" applyAlignment="1">
      <alignment horizontal="left" vertical="center" wrapText="1"/>
      <protection/>
    </xf>
    <xf numFmtId="0" fontId="66" fillId="21" borderId="17" xfId="52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Border="1" applyAlignment="1">
      <alignment horizontal="center" vertical="center" wrapText="1"/>
    </xf>
    <xf numFmtId="0" fontId="104" fillId="0" borderId="11" xfId="0" applyFont="1" applyBorder="1" applyAlignment="1">
      <alignment vertical="center" wrapText="1"/>
    </xf>
    <xf numFmtId="0" fontId="104" fillId="0" borderId="13" xfId="0" applyFont="1" applyBorder="1" applyAlignment="1">
      <alignment vertical="center" wrapText="1"/>
    </xf>
    <xf numFmtId="0" fontId="68" fillId="24" borderId="0" xfId="52" applyNumberFormat="1" applyFont="1" applyFill="1" applyBorder="1" applyAlignment="1" applyProtection="1">
      <alignment vertical="center" wrapText="1"/>
      <protection/>
    </xf>
    <xf numFmtId="0" fontId="68" fillId="0" borderId="0" xfId="52" applyFont="1" applyFill="1" applyBorder="1" applyAlignment="1" quotePrefix="1">
      <alignment horizontal="left" vertical="center"/>
      <protection/>
    </xf>
    <xf numFmtId="0" fontId="68" fillId="0" borderId="0" xfId="52" applyFont="1" applyFill="1" applyBorder="1" applyAlignment="1" quotePrefix="1">
      <alignment horizontal="left" vertical="center" wrapText="1"/>
      <protection/>
    </xf>
    <xf numFmtId="0" fontId="68" fillId="0" borderId="0" xfId="52" applyFont="1" applyFill="1" applyBorder="1" applyAlignment="1">
      <alignment horizontal="left" vertical="center" wrapText="1"/>
      <protection/>
    </xf>
    <xf numFmtId="0" fontId="66" fillId="20" borderId="10" xfId="52" applyFont="1" applyFill="1" applyBorder="1" applyAlignment="1">
      <alignment horizontal="left" vertical="center"/>
      <protection/>
    </xf>
    <xf numFmtId="49" fontId="68" fillId="0" borderId="17" xfId="52" applyNumberFormat="1" applyFont="1" applyFill="1" applyBorder="1" applyAlignment="1" applyProtection="1">
      <alignment horizontal="left" vertical="center" wrapText="1"/>
      <protection/>
    </xf>
    <xf numFmtId="49" fontId="68" fillId="0" borderId="11" xfId="52" applyNumberFormat="1" applyFont="1" applyFill="1" applyBorder="1" applyAlignment="1" applyProtection="1">
      <alignment horizontal="left" vertical="center" wrapText="1"/>
      <protection/>
    </xf>
    <xf numFmtId="49" fontId="68" fillId="0" borderId="13" xfId="52" applyNumberFormat="1" applyFont="1" applyFill="1" applyBorder="1" applyAlignment="1" applyProtection="1">
      <alignment horizontal="left" vertical="center" wrapText="1"/>
      <protection/>
    </xf>
    <xf numFmtId="0" fontId="66" fillId="21" borderId="10" xfId="52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 wrapText="1"/>
    </xf>
    <xf numFmtId="49" fontId="68" fillId="0" borderId="18" xfId="52" applyNumberFormat="1" applyFont="1" applyFill="1" applyBorder="1" applyAlignment="1" applyProtection="1">
      <alignment horizontal="left" vertical="center" wrapText="1"/>
      <protection/>
    </xf>
    <xf numFmtId="49" fontId="68" fillId="0" borderId="12" xfId="52" applyNumberFormat="1" applyFont="1" applyFill="1" applyBorder="1" applyAlignment="1" applyProtection="1">
      <alignment horizontal="left" vertical="center" wrapText="1"/>
      <protection/>
    </xf>
    <xf numFmtId="49" fontId="68" fillId="0" borderId="41" xfId="52" applyNumberFormat="1" applyFont="1" applyFill="1" applyBorder="1" applyAlignment="1" applyProtection="1">
      <alignment horizontal="left" vertical="center" wrapText="1"/>
      <protection/>
    </xf>
    <xf numFmtId="0" fontId="67" fillId="0" borderId="11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1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6" fillId="20" borderId="14" xfId="52" applyFont="1" applyFill="1" applyBorder="1" applyAlignment="1">
      <alignment horizontal="center" vertical="center"/>
      <protection/>
    </xf>
    <xf numFmtId="0" fontId="66" fillId="20" borderId="15" xfId="52" applyFont="1" applyFill="1" applyBorder="1" applyAlignment="1">
      <alignment horizontal="center" vertical="center"/>
      <protection/>
    </xf>
    <xf numFmtId="0" fontId="66" fillId="20" borderId="16" xfId="52" applyFont="1" applyFill="1" applyBorder="1" applyAlignment="1">
      <alignment horizontal="center" vertical="center"/>
      <protection/>
    </xf>
    <xf numFmtId="0" fontId="66" fillId="20" borderId="20" xfId="52" applyFont="1" applyFill="1" applyBorder="1" applyAlignment="1">
      <alignment horizontal="center" vertical="center"/>
      <protection/>
    </xf>
    <xf numFmtId="0" fontId="66" fillId="20" borderId="19" xfId="52" applyFont="1" applyFill="1" applyBorder="1" applyAlignment="1">
      <alignment horizontal="center" vertical="center"/>
      <protection/>
    </xf>
    <xf numFmtId="0" fontId="66" fillId="20" borderId="69" xfId="52" applyFont="1" applyFill="1" applyBorder="1" applyAlignment="1">
      <alignment horizontal="center" vertical="center"/>
      <protection/>
    </xf>
    <xf numFmtId="0" fontId="66" fillId="20" borderId="21" xfId="52" applyFont="1" applyFill="1" applyBorder="1" applyAlignment="1">
      <alignment horizontal="center" vertical="center"/>
      <protection/>
    </xf>
    <xf numFmtId="0" fontId="66" fillId="20" borderId="0" xfId="52" applyFont="1" applyFill="1" applyBorder="1" applyAlignment="1">
      <alignment horizontal="center" vertical="center"/>
      <protection/>
    </xf>
    <xf numFmtId="0" fontId="66" fillId="20" borderId="48" xfId="52" applyFont="1" applyFill="1" applyBorder="1" applyAlignment="1">
      <alignment horizontal="center" vertical="center"/>
      <protection/>
    </xf>
    <xf numFmtId="0" fontId="66" fillId="20" borderId="18" xfId="52" applyFont="1" applyFill="1" applyBorder="1" applyAlignment="1">
      <alignment horizontal="center" vertical="center"/>
      <protection/>
    </xf>
    <xf numFmtId="0" fontId="66" fillId="20" borderId="12" xfId="52" applyFont="1" applyFill="1" applyBorder="1" applyAlignment="1">
      <alignment horizontal="center" vertical="center"/>
      <protection/>
    </xf>
    <xf numFmtId="0" fontId="66" fillId="20" borderId="41" xfId="52" applyFont="1" applyFill="1" applyBorder="1" applyAlignment="1">
      <alignment horizontal="center" vertical="center"/>
      <protection/>
    </xf>
    <xf numFmtId="0" fontId="66" fillId="20" borderId="17" xfId="52" applyFont="1" applyFill="1" applyBorder="1" applyAlignment="1">
      <alignment horizontal="center" vertical="center"/>
      <protection/>
    </xf>
    <xf numFmtId="0" fontId="67" fillId="0" borderId="11" xfId="0" applyFont="1" applyBorder="1" applyAlignment="1">
      <alignment vertical="center"/>
    </xf>
    <xf numFmtId="0" fontId="104" fillId="0" borderId="13" xfId="0" applyFont="1" applyBorder="1" applyAlignment="1">
      <alignment vertical="center"/>
    </xf>
    <xf numFmtId="0" fontId="24" fillId="21" borderId="17" xfId="0" applyFont="1" applyFill="1" applyBorder="1" applyAlignment="1">
      <alignment horizontal="center" vertical="center"/>
    </xf>
    <xf numFmtId="0" fontId="24" fillId="21" borderId="13" xfId="0" applyFont="1" applyFill="1" applyBorder="1" applyAlignment="1">
      <alignment vertical="center"/>
    </xf>
    <xf numFmtId="0" fontId="24" fillId="21" borderId="13" xfId="0" applyFont="1" applyFill="1" applyBorder="1" applyAlignment="1">
      <alignment horizontal="center" vertical="center"/>
    </xf>
    <xf numFmtId="0" fontId="24" fillId="21" borderId="17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" fillId="20" borderId="10" xfId="52" applyFont="1" applyFill="1" applyBorder="1" applyAlignment="1">
      <alignment horizontal="left" vertical="center"/>
      <protection/>
    </xf>
    <xf numFmtId="0" fontId="3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1" fillId="0" borderId="56" xfId="0" applyFont="1" applyBorder="1" applyAlignment="1">
      <alignment horizontal="right" vertical="center"/>
    </xf>
    <xf numFmtId="0" fontId="11" fillId="0" borderId="78" xfId="0" applyFont="1" applyBorder="1" applyAlignment="1">
      <alignment horizontal="right" vertical="center"/>
    </xf>
    <xf numFmtId="0" fontId="11" fillId="0" borderId="79" xfId="0" applyFont="1" applyBorder="1" applyAlignment="1">
      <alignment horizontal="right" vertical="center"/>
    </xf>
    <xf numFmtId="0" fontId="26" fillId="20" borderId="17" xfId="52" applyFont="1" applyFill="1" applyBorder="1" applyAlignment="1">
      <alignment horizontal="center" vertical="center"/>
      <protection/>
    </xf>
    <xf numFmtId="0" fontId="26" fillId="20" borderId="13" xfId="52" applyFont="1" applyFill="1" applyBorder="1" applyAlignment="1">
      <alignment horizontal="center" vertical="center"/>
      <protection/>
    </xf>
    <xf numFmtId="0" fontId="26" fillId="6" borderId="17" xfId="52" applyFont="1" applyFill="1" applyBorder="1" applyAlignment="1" applyProtection="1">
      <alignment horizontal="center" vertical="center"/>
      <protection locked="0"/>
    </xf>
    <xf numFmtId="0" fontId="26" fillId="6" borderId="13" xfId="52" applyFont="1" applyFill="1" applyBorder="1" applyAlignment="1" applyProtection="1">
      <alignment horizontal="center" vertical="center"/>
      <protection locked="0"/>
    </xf>
    <xf numFmtId="0" fontId="26" fillId="6" borderId="20" xfId="52" applyFont="1" applyFill="1" applyBorder="1" applyAlignment="1" applyProtection="1">
      <alignment horizontal="center" vertical="center"/>
      <protection locked="0"/>
    </xf>
    <xf numFmtId="0" fontId="26" fillId="6" borderId="69" xfId="52" applyFont="1" applyFill="1" applyBorder="1" applyAlignment="1" applyProtection="1">
      <alignment horizontal="center" vertical="center"/>
      <protection locked="0"/>
    </xf>
    <xf numFmtId="0" fontId="26" fillId="6" borderId="21" xfId="52" applyFont="1" applyFill="1" applyBorder="1" applyAlignment="1" applyProtection="1">
      <alignment horizontal="center" vertical="center"/>
      <protection locked="0"/>
    </xf>
    <xf numFmtId="0" fontId="26" fillId="6" borderId="48" xfId="52" applyFont="1" applyFill="1" applyBorder="1" applyAlignment="1" applyProtection="1">
      <alignment horizontal="center" vertical="center"/>
      <protection locked="0"/>
    </xf>
    <xf numFmtId="0" fontId="26" fillId="6" borderId="18" xfId="52" applyFont="1" applyFill="1" applyBorder="1" applyAlignment="1" applyProtection="1">
      <alignment horizontal="center" vertical="center"/>
      <protection locked="0"/>
    </xf>
    <xf numFmtId="0" fontId="26" fillId="6" borderId="41" xfId="52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 wrapText="1"/>
    </xf>
    <xf numFmtId="0" fontId="11" fillId="24" borderId="34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49" fontId="55" fillId="0" borderId="71" xfId="52" applyNumberFormat="1" applyFont="1" applyBorder="1" applyAlignment="1">
      <alignment horizontal="left"/>
      <protection/>
    </xf>
    <xf numFmtId="49" fontId="55" fillId="0" borderId="24" xfId="52" applyNumberFormat="1" applyFont="1" applyBorder="1" applyAlignment="1">
      <alignment horizontal="left"/>
      <protection/>
    </xf>
    <xf numFmtId="49" fontId="55" fillId="0" borderId="38" xfId="52" applyNumberFormat="1" applyFont="1" applyBorder="1" applyAlignment="1">
      <alignment horizontal="left" vertical="center"/>
      <protection/>
    </xf>
    <xf numFmtId="49" fontId="55" fillId="0" borderId="10" xfId="52" applyNumberFormat="1" applyFont="1" applyBorder="1" applyAlignment="1">
      <alignment horizontal="left" vertical="center"/>
      <protection/>
    </xf>
    <xf numFmtId="49" fontId="55" fillId="0" borderId="44" xfId="52" applyNumberFormat="1" applyFont="1" applyBorder="1" applyAlignment="1">
      <alignment horizontal="left"/>
      <protection/>
    </xf>
    <xf numFmtId="49" fontId="55" fillId="0" borderId="27" xfId="52" applyNumberFormat="1" applyFont="1" applyBorder="1" applyAlignment="1">
      <alignment horizontal="left"/>
      <protection/>
    </xf>
    <xf numFmtId="0" fontId="8" fillId="20" borderId="10" xfId="52" applyFont="1" applyFill="1" applyBorder="1" applyAlignment="1">
      <alignment horizontal="left" vertical="center"/>
      <protection/>
    </xf>
    <xf numFmtId="0" fontId="7" fillId="20" borderId="10" xfId="52" applyFont="1" applyFill="1" applyBorder="1" applyAlignment="1">
      <alignment horizontal="left" vertical="center"/>
      <protection/>
    </xf>
    <xf numFmtId="0" fontId="6" fillId="0" borderId="48" xfId="52" applyFont="1" applyFill="1" applyBorder="1" applyAlignment="1">
      <alignment horizontal="left"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49" fontId="48" fillId="0" borderId="0" xfId="52" applyNumberFormat="1" applyFont="1" applyAlignment="1">
      <alignment horizontal="center"/>
      <protection/>
    </xf>
    <xf numFmtId="0" fontId="22" fillId="0" borderId="0" xfId="0" applyFont="1" applyAlignment="1">
      <alignment horizontal="left" vertical="center" wrapText="1"/>
    </xf>
    <xf numFmtId="0" fontId="6" fillId="0" borderId="69" xfId="52" applyFont="1" applyFill="1" applyBorder="1" applyAlignment="1">
      <alignment horizontal="left" vertical="center" wrapText="1"/>
      <protection/>
    </xf>
    <xf numFmtId="0" fontId="6" fillId="0" borderId="20" xfId="52" applyFont="1" applyFill="1" applyBorder="1" applyAlignment="1">
      <alignment horizontal="left" vertical="center" wrapText="1"/>
      <protection/>
    </xf>
    <xf numFmtId="0" fontId="10" fillId="21" borderId="51" xfId="0" applyFont="1" applyFill="1" applyBorder="1" applyAlignment="1">
      <alignment horizontal="center" vertical="center"/>
    </xf>
    <xf numFmtId="0" fontId="10" fillId="21" borderId="32" xfId="0" applyFont="1" applyFill="1" applyBorder="1" applyAlignment="1">
      <alignment horizontal="center" vertical="center"/>
    </xf>
    <xf numFmtId="0" fontId="10" fillId="21" borderId="33" xfId="0" applyFont="1" applyFill="1" applyBorder="1" applyAlignment="1">
      <alignment horizontal="center" vertical="center"/>
    </xf>
    <xf numFmtId="0" fontId="8" fillId="0" borderId="51" xfId="55" applyFont="1" applyFill="1" applyBorder="1" applyAlignment="1">
      <alignment horizontal="left" vertical="center"/>
      <protection/>
    </xf>
    <xf numFmtId="0" fontId="8" fillId="0" borderId="32" xfId="55" applyFont="1" applyFill="1" applyBorder="1" applyAlignment="1">
      <alignment horizontal="left" vertical="center"/>
      <protection/>
    </xf>
    <xf numFmtId="2" fontId="11" fillId="24" borderId="51" xfId="0" applyNumberFormat="1" applyFont="1" applyFill="1" applyBorder="1" applyAlignment="1">
      <alignment horizontal="center" vertical="center"/>
    </xf>
    <xf numFmtId="2" fontId="11" fillId="24" borderId="33" xfId="0" applyNumberFormat="1" applyFont="1" applyFill="1" applyBorder="1" applyAlignment="1">
      <alignment horizontal="center" vertical="center"/>
    </xf>
    <xf numFmtId="0" fontId="10" fillId="20" borderId="91" xfId="0" applyFont="1" applyFill="1" applyBorder="1" applyAlignment="1">
      <alignment horizontal="center" vertical="center"/>
    </xf>
    <xf numFmtId="0" fontId="10" fillId="20" borderId="82" xfId="0" applyFont="1" applyFill="1" applyBorder="1" applyAlignment="1">
      <alignment horizontal="center" vertical="center"/>
    </xf>
    <xf numFmtId="0" fontId="10" fillId="20" borderId="87" xfId="0" applyFont="1" applyFill="1" applyBorder="1" applyAlignment="1">
      <alignment horizontal="center" vertical="center"/>
    </xf>
    <xf numFmtId="0" fontId="6" fillId="24" borderId="11" xfId="55" applyFont="1" applyFill="1" applyBorder="1" applyAlignment="1">
      <alignment horizontal="left" vertical="center"/>
      <protection/>
    </xf>
    <xf numFmtId="0" fontId="6" fillId="24" borderId="55" xfId="55" applyFont="1" applyFill="1" applyBorder="1" applyAlignment="1">
      <alignment horizontal="left" vertical="center"/>
      <protection/>
    </xf>
    <xf numFmtId="0" fontId="6" fillId="24" borderId="77" xfId="55" applyFont="1" applyFill="1" applyBorder="1" applyAlignment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6" fillId="24" borderId="40" xfId="55" applyFont="1" applyFill="1" applyBorder="1" applyAlignment="1">
      <alignment horizontal="left" vertical="center" wrapText="1"/>
      <protection/>
    </xf>
    <xf numFmtId="0" fontId="6" fillId="24" borderId="84" xfId="55" applyFont="1" applyFill="1" applyBorder="1" applyAlignment="1">
      <alignment horizontal="left" vertical="center" wrapText="1"/>
      <protection/>
    </xf>
    <xf numFmtId="0" fontId="6" fillId="24" borderId="68" xfId="55" applyFont="1" applyFill="1" applyBorder="1" applyAlignment="1">
      <alignment horizontal="left" vertical="center" wrapText="1"/>
      <protection/>
    </xf>
    <xf numFmtId="0" fontId="6" fillId="6" borderId="44" xfId="55" applyFont="1" applyFill="1" applyBorder="1" applyAlignment="1" applyProtection="1">
      <alignment horizontal="center" vertical="center"/>
      <protection locked="0"/>
    </xf>
    <xf numFmtId="0" fontId="6" fillId="6" borderId="27" xfId="55" applyFont="1" applyFill="1" applyBorder="1" applyAlignment="1" applyProtection="1">
      <alignment horizontal="center" vertical="center"/>
      <protection locked="0"/>
    </xf>
    <xf numFmtId="0" fontId="6" fillId="6" borderId="61" xfId="55" applyFont="1" applyFill="1" applyBorder="1" applyAlignment="1" applyProtection="1">
      <alignment horizontal="center" vertical="center"/>
      <protection locked="0"/>
    </xf>
    <xf numFmtId="0" fontId="8" fillId="24" borderId="36" xfId="55" applyFont="1" applyFill="1" applyBorder="1" applyAlignment="1">
      <alignment horizontal="left" vertical="center"/>
      <protection/>
    </xf>
    <xf numFmtId="0" fontId="8" fillId="24" borderId="37" xfId="55" applyFont="1" applyFill="1" applyBorder="1" applyAlignment="1">
      <alignment horizontal="left" vertical="center"/>
      <protection/>
    </xf>
    <xf numFmtId="4" fontId="8" fillId="24" borderId="74" xfId="55" applyNumberFormat="1" applyFont="1" applyFill="1" applyBorder="1" applyAlignment="1">
      <alignment horizontal="center" vertical="center"/>
      <protection/>
    </xf>
    <xf numFmtId="4" fontId="8" fillId="24" borderId="36" xfId="55" applyNumberFormat="1" applyFont="1" applyFill="1" applyBorder="1" applyAlignment="1">
      <alignment horizontal="center" vertical="center"/>
      <protection/>
    </xf>
    <xf numFmtId="4" fontId="8" fillId="24" borderId="37" xfId="55" applyNumberFormat="1" applyFont="1" applyFill="1" applyBorder="1" applyAlignment="1">
      <alignment horizontal="center" vertical="center"/>
      <protection/>
    </xf>
    <xf numFmtId="4" fontId="8" fillId="24" borderId="56" xfId="55" applyNumberFormat="1" applyFont="1" applyFill="1" applyBorder="1" applyAlignment="1">
      <alignment horizontal="center" vertical="center"/>
      <protection/>
    </xf>
    <xf numFmtId="4" fontId="8" fillId="24" borderId="78" xfId="55" applyNumberFormat="1" applyFont="1" applyFill="1" applyBorder="1" applyAlignment="1">
      <alignment horizontal="center" vertical="center"/>
      <protection/>
    </xf>
    <xf numFmtId="4" fontId="8" fillId="24" borderId="79" xfId="55" applyNumberFormat="1" applyFont="1" applyFill="1" applyBorder="1" applyAlignment="1">
      <alignment horizontal="center" vertical="center"/>
      <protection/>
    </xf>
    <xf numFmtId="0" fontId="6" fillId="0" borderId="78" xfId="55" applyFont="1" applyFill="1" applyBorder="1" applyAlignment="1">
      <alignment horizontal="left" vertical="center"/>
      <protection/>
    </xf>
    <xf numFmtId="0" fontId="6" fillId="0" borderId="79" xfId="55" applyFont="1" applyFill="1" applyBorder="1" applyAlignment="1">
      <alignment horizontal="left" vertical="center"/>
      <protection/>
    </xf>
    <xf numFmtId="0" fontId="6" fillId="6" borderId="38" xfId="55" applyFont="1" applyFill="1" applyBorder="1" applyAlignment="1" applyProtection="1">
      <alignment horizontal="center" vertical="center"/>
      <protection locked="0"/>
    </xf>
    <xf numFmtId="0" fontId="6" fillId="6" borderId="10" xfId="55" applyFont="1" applyFill="1" applyBorder="1" applyAlignment="1" applyProtection="1">
      <alignment horizontal="center" vertical="center"/>
      <protection locked="0"/>
    </xf>
    <xf numFmtId="0" fontId="6" fillId="6" borderId="64" xfId="55" applyFont="1" applyFill="1" applyBorder="1" applyAlignment="1" applyProtection="1">
      <alignment horizontal="center" vertical="center"/>
      <protection locked="0"/>
    </xf>
    <xf numFmtId="0" fontId="6" fillId="24" borderId="62" xfId="55" applyFont="1" applyFill="1" applyBorder="1" applyAlignment="1">
      <alignment horizontal="left" vertical="center"/>
      <protection/>
    </xf>
    <xf numFmtId="0" fontId="4" fillId="24" borderId="31" xfId="55" applyFont="1" applyFill="1" applyBorder="1" applyAlignment="1">
      <alignment horizontal="center" vertical="center"/>
      <protection/>
    </xf>
    <xf numFmtId="0" fontId="4" fillId="24" borderId="52" xfId="55" applyFont="1" applyFill="1" applyBorder="1" applyAlignment="1">
      <alignment horizontal="center" vertical="center"/>
      <protection/>
    </xf>
    <xf numFmtId="0" fontId="4" fillId="24" borderId="57" xfId="55" applyFont="1" applyFill="1" applyBorder="1" applyAlignment="1">
      <alignment horizontal="center" vertical="center"/>
      <protection/>
    </xf>
    <xf numFmtId="0" fontId="6" fillId="24" borderId="75" xfId="55" applyFont="1" applyFill="1" applyBorder="1" applyAlignment="1">
      <alignment horizontal="left" vertical="center"/>
      <protection/>
    </xf>
    <xf numFmtId="0" fontId="6" fillId="24" borderId="76" xfId="55" applyFont="1" applyFill="1" applyBorder="1" applyAlignment="1">
      <alignment horizontal="left" vertical="center"/>
      <protection/>
    </xf>
    <xf numFmtId="0" fontId="6" fillId="6" borderId="47" xfId="55" applyFont="1" applyFill="1" applyBorder="1" applyAlignment="1" applyProtection="1">
      <alignment horizontal="center" vertical="center"/>
      <protection locked="0"/>
    </xf>
    <xf numFmtId="0" fontId="6" fillId="6" borderId="16" xfId="55" applyFont="1" applyFill="1" applyBorder="1" applyAlignment="1" applyProtection="1">
      <alignment horizontal="center" vertical="center"/>
      <protection locked="0"/>
    </xf>
    <xf numFmtId="0" fontId="6" fillId="6" borderId="45" xfId="55" applyFon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5" fillId="0" borderId="10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9" fontId="0" fillId="0" borderId="14" xfId="61" applyFont="1" applyFill="1" applyBorder="1" applyAlignment="1">
      <alignment horizontal="center" vertical="center" wrapText="1"/>
    </xf>
    <xf numFmtId="9" fontId="0" fillId="0" borderId="16" xfId="61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6" fillId="0" borderId="0" xfId="0" applyFont="1" applyAlignment="1">
      <alignment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81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3" xfId="53"/>
    <cellStyle name="Normalny 2_WNIOSEK 22.11.12" xfId="54"/>
    <cellStyle name="Normalny 3" xfId="55"/>
    <cellStyle name="Normalny 4" xfId="56"/>
    <cellStyle name="Normalny 5" xfId="57"/>
    <cellStyle name="Normalny 7 2" xfId="58"/>
    <cellStyle name="Obliczenia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files\zasoby\Profiles\JMikulow\Moje%20dokumenty\nowa%20perspektywa\Procedury\wniosek%20o%20dofinansowanie\WNIOSEK%2022.11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</row>
      </sheetData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>Spółka prawa handlowego (w tym: spółka akcyjna, spółka z ograniczoną
 odpowiedzialnością, itd.)
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> </v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20">
        <row r="1">
          <cell r="D1" t="str">
            <v>√</v>
          </cell>
        </row>
        <row r="2">
          <cell r="D2" t="str">
            <v>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4"/>
  <sheetViews>
    <sheetView workbookViewId="0" topLeftCell="A1">
      <selection activeCell="A10" sqref="A10:I10"/>
    </sheetView>
  </sheetViews>
  <sheetFormatPr defaultColWidth="8.796875" defaultRowHeight="14.25"/>
  <sheetData>
    <row r="7" spans="1:9" ht="15.75">
      <c r="A7" s="675" t="s">
        <v>117</v>
      </c>
      <c r="B7" s="675"/>
      <c r="C7" s="675"/>
      <c r="D7" s="675"/>
      <c r="E7" s="675"/>
      <c r="F7" s="675"/>
      <c r="G7" s="675"/>
      <c r="H7" s="675"/>
      <c r="I7" s="675"/>
    </row>
    <row r="8" spans="1:9" ht="15.75">
      <c r="A8" s="68"/>
      <c r="B8" s="68"/>
      <c r="C8" s="68"/>
      <c r="D8" s="68"/>
      <c r="E8" s="68"/>
      <c r="F8" s="68"/>
      <c r="G8" s="68"/>
      <c r="H8" s="68"/>
      <c r="I8" s="68"/>
    </row>
    <row r="10" spans="1:9" s="44" customFormat="1" ht="85.5" customHeight="1">
      <c r="A10" s="676" t="s">
        <v>660</v>
      </c>
      <c r="B10" s="676"/>
      <c r="C10" s="676"/>
      <c r="D10" s="676"/>
      <c r="E10" s="676"/>
      <c r="F10" s="676"/>
      <c r="G10" s="676"/>
      <c r="H10" s="676"/>
      <c r="I10" s="676"/>
    </row>
    <row r="12" spans="1:8" ht="14.25">
      <c r="A12" s="679"/>
      <c r="B12" s="679"/>
      <c r="C12" s="679"/>
      <c r="D12" s="679"/>
      <c r="E12" s="679"/>
      <c r="F12" s="679"/>
      <c r="G12" s="679"/>
      <c r="H12" s="679"/>
    </row>
    <row r="13" spans="1:9" ht="15.75">
      <c r="A13" s="677" t="s">
        <v>264</v>
      </c>
      <c r="B13" s="677"/>
      <c r="C13" s="677"/>
      <c r="D13" s="677"/>
      <c r="E13" s="677"/>
      <c r="F13" s="677"/>
      <c r="G13" s="677"/>
      <c r="H13" s="677"/>
      <c r="I13" s="677"/>
    </row>
    <row r="14" spans="1:8" ht="45" customHeight="1">
      <c r="A14" s="677"/>
      <c r="B14" s="677"/>
      <c r="C14" s="677"/>
      <c r="D14" s="677"/>
      <c r="E14" s="677"/>
      <c r="F14" s="677"/>
      <c r="G14" s="677"/>
      <c r="H14" s="677"/>
    </row>
    <row r="15" spans="1:9" ht="15.75">
      <c r="A15" s="677" t="s">
        <v>265</v>
      </c>
      <c r="B15" s="677"/>
      <c r="C15" s="677"/>
      <c r="D15" s="677"/>
      <c r="E15" s="677"/>
      <c r="F15" s="677"/>
      <c r="G15" s="677"/>
      <c r="H15" s="677"/>
      <c r="I15" s="677"/>
    </row>
    <row r="16" spans="1:9" ht="15" customHeight="1">
      <c r="A16" s="678" t="s">
        <v>266</v>
      </c>
      <c r="B16" s="678"/>
      <c r="C16" s="678"/>
      <c r="D16" s="678"/>
      <c r="E16" s="678"/>
      <c r="F16" s="678"/>
      <c r="G16" s="678"/>
      <c r="H16" s="678"/>
      <c r="I16" s="678"/>
    </row>
    <row r="17" spans="1:8" ht="49.5" customHeight="1">
      <c r="A17" s="677"/>
      <c r="B17" s="677"/>
      <c r="C17" s="677"/>
      <c r="D17" s="677"/>
      <c r="E17" s="677"/>
      <c r="F17" s="677"/>
      <c r="G17" s="677"/>
      <c r="H17" s="677"/>
    </row>
    <row r="18" spans="1:9" ht="15.75">
      <c r="A18" s="677" t="s">
        <v>267</v>
      </c>
      <c r="B18" s="677"/>
      <c r="C18" s="677"/>
      <c r="D18" s="677"/>
      <c r="E18" s="677"/>
      <c r="F18" s="677"/>
      <c r="G18" s="677"/>
      <c r="H18" s="677"/>
      <c r="I18" s="677"/>
    </row>
    <row r="19" spans="1:9" ht="15.75">
      <c r="A19" s="677" t="s">
        <v>268</v>
      </c>
      <c r="B19" s="677"/>
      <c r="C19" s="677"/>
      <c r="D19" s="677"/>
      <c r="E19" s="677"/>
      <c r="F19" s="677"/>
      <c r="G19" s="677"/>
      <c r="H19" s="677"/>
      <c r="I19" s="677"/>
    </row>
    <row r="20" spans="1:8" ht="76.5" customHeight="1">
      <c r="A20" s="677"/>
      <c r="B20" s="677"/>
      <c r="C20" s="677"/>
      <c r="D20" s="677"/>
      <c r="E20" s="677"/>
      <c r="F20" s="677"/>
      <c r="G20" s="677"/>
      <c r="H20" s="677"/>
    </row>
    <row r="21" spans="1:9" ht="15.75">
      <c r="A21" s="677" t="s">
        <v>661</v>
      </c>
      <c r="B21" s="677"/>
      <c r="C21" s="677"/>
      <c r="D21" s="677"/>
      <c r="E21" s="677"/>
      <c r="F21" s="677"/>
      <c r="G21" s="677"/>
      <c r="H21" s="677"/>
      <c r="I21" s="677"/>
    </row>
    <row r="22" spans="1:9" ht="15.75">
      <c r="A22" s="677" t="s">
        <v>662</v>
      </c>
      <c r="B22" s="677"/>
      <c r="C22" s="677"/>
      <c r="D22" s="677"/>
      <c r="E22" s="677"/>
      <c r="F22" s="677"/>
      <c r="G22" s="677"/>
      <c r="H22" s="677"/>
      <c r="I22" s="677"/>
    </row>
    <row r="23" spans="1:8" ht="30.75" customHeight="1">
      <c r="A23" s="677"/>
      <c r="B23" s="677"/>
      <c r="C23" s="677"/>
      <c r="D23" s="677"/>
      <c r="E23" s="677"/>
      <c r="F23" s="677"/>
      <c r="G23" s="677"/>
      <c r="H23" s="677"/>
    </row>
    <row r="24" spans="1:9" ht="15.75">
      <c r="A24" s="675" t="s">
        <v>63</v>
      </c>
      <c r="B24" s="675"/>
      <c r="C24" s="675"/>
      <c r="D24" s="675"/>
      <c r="E24" s="675"/>
      <c r="F24" s="675"/>
      <c r="G24" s="675"/>
      <c r="H24" s="675"/>
      <c r="I24" s="675"/>
    </row>
    <row r="25" spans="1:8" ht="14.25">
      <c r="A25" s="679"/>
      <c r="B25" s="679"/>
      <c r="C25" s="679"/>
      <c r="D25" s="679"/>
      <c r="E25" s="679"/>
      <c r="F25" s="679"/>
      <c r="G25" s="679"/>
      <c r="H25" s="679"/>
    </row>
    <row r="26" spans="1:8" ht="14.25">
      <c r="A26" s="679"/>
      <c r="B26" s="679"/>
      <c r="C26" s="679"/>
      <c r="D26" s="679"/>
      <c r="E26" s="679"/>
      <c r="F26" s="679"/>
      <c r="G26" s="679"/>
      <c r="H26" s="679"/>
    </row>
    <row r="27" spans="1:8" ht="14.25">
      <c r="A27" s="679"/>
      <c r="B27" s="679"/>
      <c r="C27" s="679"/>
      <c r="D27" s="679"/>
      <c r="E27" s="679"/>
      <c r="F27" s="679"/>
      <c r="G27" s="679"/>
      <c r="H27" s="679"/>
    </row>
    <row r="28" spans="1:8" ht="14.25">
      <c r="A28" s="679"/>
      <c r="B28" s="679"/>
      <c r="C28" s="679"/>
      <c r="D28" s="679"/>
      <c r="E28" s="679"/>
      <c r="F28" s="679"/>
      <c r="G28" s="679"/>
      <c r="H28" s="679"/>
    </row>
    <row r="29" spans="1:8" ht="14.25">
      <c r="A29" s="679"/>
      <c r="B29" s="679"/>
      <c r="C29" s="679"/>
      <c r="D29" s="679"/>
      <c r="E29" s="679"/>
      <c r="F29" s="679"/>
      <c r="G29" s="679"/>
      <c r="H29" s="679"/>
    </row>
    <row r="30" spans="1:8" ht="14.25">
      <c r="A30" s="679"/>
      <c r="B30" s="679"/>
      <c r="C30" s="679"/>
      <c r="D30" s="679"/>
      <c r="E30" s="679"/>
      <c r="F30" s="679"/>
      <c r="G30" s="679"/>
      <c r="H30" s="679"/>
    </row>
    <row r="31" spans="1:8" ht="23.25" customHeight="1">
      <c r="A31" s="679"/>
      <c r="B31" s="679"/>
      <c r="C31" s="679"/>
      <c r="D31" s="679"/>
      <c r="E31" s="679"/>
      <c r="F31" s="679"/>
      <c r="G31" s="679"/>
      <c r="H31" s="679"/>
    </row>
    <row r="32" spans="1:9" ht="30.75" customHeight="1">
      <c r="A32" s="672" t="s">
        <v>269</v>
      </c>
      <c r="B32" s="672"/>
      <c r="C32" s="672"/>
      <c r="D32" s="672"/>
      <c r="E32" s="672"/>
      <c r="F32" s="672"/>
      <c r="G32" s="672"/>
      <c r="H32" s="672"/>
      <c r="I32" s="672"/>
    </row>
    <row r="33" spans="1:9" ht="14.25">
      <c r="A33" s="69"/>
      <c r="B33" s="69"/>
      <c r="C33" s="69"/>
      <c r="D33" s="69"/>
      <c r="E33" s="69"/>
      <c r="F33" s="69"/>
      <c r="G33" s="69"/>
      <c r="H33" s="69"/>
      <c r="I33" s="69"/>
    </row>
    <row r="34" spans="1:9" ht="14.25">
      <c r="A34" s="69"/>
      <c r="B34" s="69"/>
      <c r="C34" s="69"/>
      <c r="D34" s="69"/>
      <c r="E34" s="69"/>
      <c r="F34" s="69"/>
      <c r="G34" s="69"/>
      <c r="H34" s="69"/>
      <c r="I34" s="69"/>
    </row>
  </sheetData>
  <sheetProtection/>
  <mergeCells count="23">
    <mergeCell ref="A32:I32"/>
    <mergeCell ref="A29:H29"/>
    <mergeCell ref="A30:H30"/>
    <mergeCell ref="A31:H31"/>
    <mergeCell ref="A20:H20"/>
    <mergeCell ref="A21:I21"/>
    <mergeCell ref="A22:I22"/>
    <mergeCell ref="A23:H23"/>
    <mergeCell ref="A28:H28"/>
    <mergeCell ref="A24:I24"/>
    <mergeCell ref="A26:H26"/>
    <mergeCell ref="A27:H27"/>
    <mergeCell ref="A25:H25"/>
    <mergeCell ref="A16:I16"/>
    <mergeCell ref="A12:H12"/>
    <mergeCell ref="A14:H14"/>
    <mergeCell ref="A19:I19"/>
    <mergeCell ref="A17:H17"/>
    <mergeCell ref="A18:I18"/>
    <mergeCell ref="A7:I7"/>
    <mergeCell ref="A10:I10"/>
    <mergeCell ref="A13:I13"/>
    <mergeCell ref="A15:I15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zoomScale="75" zoomScaleNormal="75" workbookViewId="0" topLeftCell="A1">
      <selection activeCell="I96" sqref="I96"/>
    </sheetView>
  </sheetViews>
  <sheetFormatPr defaultColWidth="8.796875" defaultRowHeight="14.25"/>
  <cols>
    <col min="1" max="1" width="5.59765625" style="88" customWidth="1"/>
    <col min="2" max="2" width="27" style="88" customWidth="1"/>
    <col min="3" max="3" width="11.19921875" style="88" customWidth="1"/>
    <col min="4" max="4" width="18.19921875" style="88" customWidth="1"/>
    <col min="5" max="5" width="18.09765625" style="88" customWidth="1"/>
    <col min="6" max="6" width="20.5" style="88" customWidth="1"/>
    <col min="7" max="7" width="8.69921875" style="88" customWidth="1"/>
    <col min="8" max="8" width="10.59765625" style="88" customWidth="1"/>
    <col min="9" max="9" width="19.3984375" style="88" customWidth="1"/>
    <col min="10" max="16384" width="9" style="88" customWidth="1"/>
  </cols>
  <sheetData>
    <row r="1" spans="1:6" ht="15">
      <c r="A1" s="1009" t="s">
        <v>86</v>
      </c>
      <c r="B1" s="1010"/>
      <c r="C1" s="1010"/>
      <c r="D1" s="1010"/>
      <c r="E1" s="1010"/>
      <c r="F1" s="1010"/>
    </row>
    <row r="2" spans="1:6" ht="17.25" customHeight="1">
      <c r="A2" s="180" t="s">
        <v>324</v>
      </c>
      <c r="B2" s="1011" t="s">
        <v>439</v>
      </c>
      <c r="C2" s="1011"/>
      <c r="D2" s="1011"/>
      <c r="E2" s="1011"/>
      <c r="F2" s="1012"/>
    </row>
    <row r="3" spans="1:6" ht="15">
      <c r="A3" s="187" t="s">
        <v>122</v>
      </c>
      <c r="B3" s="1013" t="s">
        <v>440</v>
      </c>
      <c r="C3" s="1013"/>
      <c r="D3" s="1013"/>
      <c r="E3" s="1013"/>
      <c r="F3" s="1012"/>
    </row>
    <row r="4" spans="1:6" s="19" customFormat="1" ht="30" customHeight="1">
      <c r="A4" s="174" t="s">
        <v>118</v>
      </c>
      <c r="B4" s="1018" t="s">
        <v>431</v>
      </c>
      <c r="C4" s="1055"/>
      <c r="D4" s="175" t="s">
        <v>109</v>
      </c>
      <c r="E4" s="175" t="s">
        <v>441</v>
      </c>
      <c r="F4" s="174" t="s">
        <v>460</v>
      </c>
    </row>
    <row r="5" spans="1:6" s="439" customFormat="1" ht="13.5" customHeight="1">
      <c r="A5" s="438" t="s">
        <v>442</v>
      </c>
      <c r="B5" s="1052"/>
      <c r="C5" s="1052"/>
      <c r="D5" s="485"/>
      <c r="E5" s="485"/>
      <c r="F5" s="485"/>
    </row>
    <row r="6" spans="1:6" s="439" customFormat="1" ht="13.5" customHeight="1">
      <c r="A6" s="438" t="s">
        <v>443</v>
      </c>
      <c r="B6" s="1052"/>
      <c r="C6" s="1052"/>
      <c r="D6" s="485"/>
      <c r="E6" s="485"/>
      <c r="F6" s="485"/>
    </row>
    <row r="7" spans="1:6" s="439" customFormat="1" ht="13.5" customHeight="1">
      <c r="A7" s="438" t="s">
        <v>444</v>
      </c>
      <c r="B7" s="1052"/>
      <c r="C7" s="1052"/>
      <c r="D7" s="485"/>
      <c r="E7" s="485"/>
      <c r="F7" s="485"/>
    </row>
    <row r="8" spans="1:6" s="439" customFormat="1" ht="13.5" customHeight="1">
      <c r="A8" s="438" t="s">
        <v>445</v>
      </c>
      <c r="B8" s="1052"/>
      <c r="C8" s="1052"/>
      <c r="D8" s="485"/>
      <c r="E8" s="485"/>
      <c r="F8" s="485"/>
    </row>
    <row r="9" spans="1:6" s="439" customFormat="1" ht="13.5" customHeight="1">
      <c r="A9" s="438" t="s">
        <v>446</v>
      </c>
      <c r="B9" s="1052"/>
      <c r="C9" s="1052"/>
      <c r="D9" s="485"/>
      <c r="E9" s="485"/>
      <c r="F9" s="485"/>
    </row>
    <row r="10" spans="1:6" ht="13.5" customHeight="1">
      <c r="A10" s="176" t="s">
        <v>42</v>
      </c>
      <c r="B10" s="1016" t="s">
        <v>41</v>
      </c>
      <c r="C10" s="1016"/>
      <c r="D10" s="485"/>
      <c r="E10" s="587"/>
      <c r="F10" s="485">
        <f>SUM(F5:F9)</f>
        <v>0</v>
      </c>
    </row>
    <row r="11" spans="1:6" ht="36" customHeight="1">
      <c r="A11" s="176" t="s">
        <v>43</v>
      </c>
      <c r="B11" s="933" t="s">
        <v>40</v>
      </c>
      <c r="C11" s="933"/>
      <c r="D11" s="587"/>
      <c r="E11" s="485"/>
      <c r="F11" s="587"/>
    </row>
    <row r="12" spans="1:5" ht="13.5" customHeight="1">
      <c r="A12" s="181" t="s">
        <v>123</v>
      </c>
      <c r="B12" s="1054" t="s">
        <v>37</v>
      </c>
      <c r="C12" s="1054"/>
      <c r="D12" s="1054"/>
      <c r="E12" s="1054"/>
    </row>
    <row r="13" spans="1:6" s="19" customFormat="1" ht="30" customHeight="1">
      <c r="A13" s="174" t="s">
        <v>118</v>
      </c>
      <c r="B13" s="1018" t="s">
        <v>432</v>
      </c>
      <c r="C13" s="1055"/>
      <c r="D13" s="175" t="s">
        <v>111</v>
      </c>
      <c r="E13" s="175" t="s">
        <v>110</v>
      </c>
      <c r="F13" s="174" t="s">
        <v>460</v>
      </c>
    </row>
    <row r="14" spans="1:6" s="439" customFormat="1" ht="13.5" customHeight="1">
      <c r="A14" s="438" t="s">
        <v>447</v>
      </c>
      <c r="B14" s="1052"/>
      <c r="C14" s="1052"/>
      <c r="D14" s="485"/>
      <c r="E14" s="485"/>
      <c r="F14" s="485"/>
    </row>
    <row r="15" spans="1:6" s="439" customFormat="1" ht="13.5" customHeight="1">
      <c r="A15" s="438" t="s">
        <v>448</v>
      </c>
      <c r="B15" s="1052"/>
      <c r="C15" s="1052"/>
      <c r="D15" s="485"/>
      <c r="E15" s="485"/>
      <c r="F15" s="485"/>
    </row>
    <row r="16" spans="1:6" s="439" customFormat="1" ht="13.5" customHeight="1">
      <c r="A16" s="438" t="s">
        <v>449</v>
      </c>
      <c r="B16" s="1052"/>
      <c r="C16" s="1052"/>
      <c r="D16" s="485"/>
      <c r="E16" s="485"/>
      <c r="F16" s="485"/>
    </row>
    <row r="17" spans="1:6" s="439" customFormat="1" ht="13.5" customHeight="1">
      <c r="A17" s="438" t="s">
        <v>450</v>
      </c>
      <c r="B17" s="1052"/>
      <c r="C17" s="1052"/>
      <c r="D17" s="485"/>
      <c r="E17" s="485"/>
      <c r="F17" s="485"/>
    </row>
    <row r="18" spans="1:6" s="439" customFormat="1" ht="13.5" customHeight="1">
      <c r="A18" s="438" t="s">
        <v>451</v>
      </c>
      <c r="B18" s="1052"/>
      <c r="C18" s="1052"/>
      <c r="D18" s="485"/>
      <c r="E18" s="485"/>
      <c r="F18" s="485"/>
    </row>
    <row r="19" spans="1:6" ht="13.5" customHeight="1">
      <c r="A19" s="176" t="s">
        <v>44</v>
      </c>
      <c r="B19" s="1053" t="s">
        <v>48</v>
      </c>
      <c r="C19" s="1053"/>
      <c r="D19" s="485"/>
      <c r="E19" s="587"/>
      <c r="F19" s="485">
        <f>SUM(F14:F18)</f>
        <v>0</v>
      </c>
    </row>
    <row r="20" spans="1:5" ht="13.5" customHeight="1">
      <c r="A20" s="181" t="s">
        <v>125</v>
      </c>
      <c r="B20" s="1054" t="s">
        <v>452</v>
      </c>
      <c r="C20" s="1054"/>
      <c r="D20" s="1054"/>
      <c r="E20" s="1054"/>
    </row>
    <row r="21" spans="1:6" s="19" customFormat="1" ht="30" customHeight="1">
      <c r="A21" s="174" t="s">
        <v>118</v>
      </c>
      <c r="B21" s="1018" t="s">
        <v>434</v>
      </c>
      <c r="C21" s="1055"/>
      <c r="D21" s="175" t="s">
        <v>433</v>
      </c>
      <c r="E21" s="175" t="s">
        <v>453</v>
      </c>
      <c r="F21" s="174" t="s">
        <v>460</v>
      </c>
    </row>
    <row r="22" spans="1:6" s="439" customFormat="1" ht="13.5" customHeight="1">
      <c r="A22" s="438" t="s">
        <v>454</v>
      </c>
      <c r="B22" s="1052"/>
      <c r="C22" s="1052"/>
      <c r="D22" s="485"/>
      <c r="E22" s="485"/>
      <c r="F22" s="485"/>
    </row>
    <row r="23" spans="1:6" s="439" customFormat="1" ht="13.5" customHeight="1">
      <c r="A23" s="438" t="s">
        <v>455</v>
      </c>
      <c r="B23" s="1052"/>
      <c r="C23" s="1052"/>
      <c r="D23" s="485"/>
      <c r="E23" s="485"/>
      <c r="F23" s="485"/>
    </row>
    <row r="24" spans="1:6" s="439" customFormat="1" ht="13.5" customHeight="1">
      <c r="A24" s="438" t="s">
        <v>456</v>
      </c>
      <c r="B24" s="1052"/>
      <c r="C24" s="1052"/>
      <c r="D24" s="485"/>
      <c r="E24" s="485"/>
      <c r="F24" s="485"/>
    </row>
    <row r="25" spans="1:6" s="439" customFormat="1" ht="13.5" customHeight="1">
      <c r="A25" s="438" t="s">
        <v>457</v>
      </c>
      <c r="B25" s="1052"/>
      <c r="C25" s="1052"/>
      <c r="D25" s="485"/>
      <c r="E25" s="485"/>
      <c r="F25" s="485"/>
    </row>
    <row r="26" spans="1:6" s="439" customFormat="1" ht="13.5" customHeight="1">
      <c r="A26" s="438" t="s">
        <v>458</v>
      </c>
      <c r="B26" s="1052"/>
      <c r="C26" s="1052"/>
      <c r="D26" s="485"/>
      <c r="E26" s="485"/>
      <c r="F26" s="485"/>
    </row>
    <row r="27" spans="1:6" ht="13.5" customHeight="1">
      <c r="A27" s="176" t="s">
        <v>45</v>
      </c>
      <c r="B27" s="1016" t="s">
        <v>36</v>
      </c>
      <c r="C27" s="1016"/>
      <c r="D27" s="485"/>
      <c r="E27" s="485"/>
      <c r="F27" s="485"/>
    </row>
    <row r="28" spans="1:6" ht="15">
      <c r="A28" s="180" t="s">
        <v>342</v>
      </c>
      <c r="B28" s="1021" t="s">
        <v>325</v>
      </c>
      <c r="C28" s="1022"/>
      <c r="D28" s="1022"/>
      <c r="E28" s="1022"/>
      <c r="F28" s="1023"/>
    </row>
    <row r="29" spans="1:6" s="19" customFormat="1" ht="46.5" customHeight="1">
      <c r="A29" s="174" t="s">
        <v>118</v>
      </c>
      <c r="B29" s="1018" t="s">
        <v>228</v>
      </c>
      <c r="C29" s="1019"/>
      <c r="D29" s="1020"/>
      <c r="E29" s="175" t="s">
        <v>459</v>
      </c>
      <c r="F29" s="174" t="s">
        <v>460</v>
      </c>
    </row>
    <row r="30" spans="1:6" s="441" customFormat="1" ht="13.5" customHeight="1">
      <c r="A30" s="440" t="s">
        <v>122</v>
      </c>
      <c r="B30" s="1037" t="s">
        <v>337</v>
      </c>
      <c r="C30" s="1038"/>
      <c r="D30" s="1008"/>
      <c r="E30" s="485"/>
      <c r="F30" s="485"/>
    </row>
    <row r="31" spans="1:6" ht="13.5" customHeight="1">
      <c r="A31" s="176" t="s">
        <v>123</v>
      </c>
      <c r="B31" s="946" t="s">
        <v>338</v>
      </c>
      <c r="C31" s="1017"/>
      <c r="D31" s="1008"/>
      <c r="E31" s="485"/>
      <c r="F31" s="485"/>
    </row>
    <row r="32" spans="1:6" ht="13.5" customHeight="1">
      <c r="A32" s="176" t="s">
        <v>125</v>
      </c>
      <c r="B32" s="946" t="s">
        <v>339</v>
      </c>
      <c r="C32" s="1017"/>
      <c r="D32" s="1008"/>
      <c r="E32" s="485"/>
      <c r="F32" s="485"/>
    </row>
    <row r="33" spans="1:6" ht="13.5" customHeight="1">
      <c r="A33" s="176" t="s">
        <v>126</v>
      </c>
      <c r="B33" s="946" t="s">
        <v>340</v>
      </c>
      <c r="C33" s="1039"/>
      <c r="D33" s="1008"/>
      <c r="E33" s="485"/>
      <c r="F33" s="485"/>
    </row>
    <row r="34" spans="1:6" ht="13.5" customHeight="1">
      <c r="A34" s="176" t="s">
        <v>127</v>
      </c>
      <c r="B34" s="1040" t="s">
        <v>341</v>
      </c>
      <c r="C34" s="1041"/>
      <c r="D34" s="1008"/>
      <c r="E34" s="485"/>
      <c r="F34" s="485"/>
    </row>
    <row r="35" spans="1:6" ht="15">
      <c r="A35" s="180" t="s">
        <v>353</v>
      </c>
      <c r="B35" s="1021" t="s">
        <v>343</v>
      </c>
      <c r="C35" s="1022"/>
      <c r="D35" s="1022"/>
      <c r="E35" s="1022"/>
      <c r="F35" s="1023"/>
    </row>
    <row r="36" spans="1:6" ht="15.75">
      <c r="A36" s="176" t="s">
        <v>122</v>
      </c>
      <c r="B36" s="1042" t="s">
        <v>461</v>
      </c>
      <c r="C36" s="921"/>
      <c r="D36" s="1008"/>
      <c r="E36" s="485"/>
      <c r="F36" s="485"/>
    </row>
    <row r="37" spans="1:6" ht="15.75">
      <c r="A37" s="176" t="s">
        <v>123</v>
      </c>
      <c r="B37" s="946" t="s">
        <v>462</v>
      </c>
      <c r="C37" s="1017"/>
      <c r="D37" s="1008"/>
      <c r="E37" s="485"/>
      <c r="F37" s="485"/>
    </row>
    <row r="38" spans="1:6" ht="15.75">
      <c r="A38" s="176" t="s">
        <v>125</v>
      </c>
      <c r="B38" s="946" t="s">
        <v>463</v>
      </c>
      <c r="C38" s="1017"/>
      <c r="D38" s="1008"/>
      <c r="E38" s="485"/>
      <c r="F38" s="485"/>
    </row>
    <row r="39" spans="1:6" ht="15.75">
      <c r="A39" s="176" t="s">
        <v>126</v>
      </c>
      <c r="B39" s="1043" t="s">
        <v>341</v>
      </c>
      <c r="C39" s="1044"/>
      <c r="D39" s="1000"/>
      <c r="E39" s="563"/>
      <c r="F39" s="563"/>
    </row>
    <row r="40" spans="1:6" ht="27" customHeight="1">
      <c r="A40" s="180" t="s">
        <v>363</v>
      </c>
      <c r="B40" s="1032" t="s">
        <v>464</v>
      </c>
      <c r="C40" s="1033"/>
      <c r="D40" s="1033"/>
      <c r="E40" s="1033"/>
      <c r="F40" s="1023"/>
    </row>
    <row r="41" spans="1:6" s="186" customFormat="1" ht="15">
      <c r="A41" s="174" t="s">
        <v>118</v>
      </c>
      <c r="B41" s="1049" t="s">
        <v>228</v>
      </c>
      <c r="C41" s="1050"/>
      <c r="D41" s="1051"/>
      <c r="E41" s="565" t="s">
        <v>465</v>
      </c>
      <c r="F41" s="564" t="s">
        <v>460</v>
      </c>
    </row>
    <row r="42" spans="1:6" ht="15.75">
      <c r="A42" s="187" t="s">
        <v>122</v>
      </c>
      <c r="B42" s="946" t="s">
        <v>466</v>
      </c>
      <c r="C42" s="1017"/>
      <c r="D42" s="1008"/>
      <c r="E42" s="485"/>
      <c r="F42" s="485"/>
    </row>
    <row r="43" spans="1:6" ht="15.75">
      <c r="A43" s="187" t="s">
        <v>467</v>
      </c>
      <c r="B43" s="946" t="s">
        <v>468</v>
      </c>
      <c r="C43" s="1017"/>
      <c r="D43" s="1008"/>
      <c r="E43" s="485"/>
      <c r="F43" s="485"/>
    </row>
    <row r="44" spans="1:6" ht="15.75">
      <c r="A44" s="187" t="s">
        <v>469</v>
      </c>
      <c r="B44" s="946" t="s">
        <v>470</v>
      </c>
      <c r="C44" s="1017"/>
      <c r="D44" s="1008"/>
      <c r="E44" s="485"/>
      <c r="F44" s="485"/>
    </row>
    <row r="45" spans="1:6" ht="15.75">
      <c r="A45" s="187" t="s">
        <v>471</v>
      </c>
      <c r="B45" s="946" t="s">
        <v>472</v>
      </c>
      <c r="C45" s="1017"/>
      <c r="D45" s="1008"/>
      <c r="E45" s="485"/>
      <c r="F45" s="485"/>
    </row>
    <row r="46" spans="1:6" ht="15.75">
      <c r="A46" s="187" t="s">
        <v>123</v>
      </c>
      <c r="B46" s="946" t="s">
        <v>473</v>
      </c>
      <c r="C46" s="1017"/>
      <c r="D46" s="1008"/>
      <c r="E46" s="485"/>
      <c r="F46" s="485"/>
    </row>
    <row r="47" spans="1:6" ht="15.75">
      <c r="A47" s="187" t="s">
        <v>467</v>
      </c>
      <c r="B47" s="946" t="s">
        <v>468</v>
      </c>
      <c r="C47" s="1017"/>
      <c r="D47" s="1008"/>
      <c r="E47" s="485"/>
      <c r="F47" s="485"/>
    </row>
    <row r="48" spans="1:6" ht="15.75">
      <c r="A48" s="187" t="s">
        <v>469</v>
      </c>
      <c r="B48" s="946" t="s">
        <v>470</v>
      </c>
      <c r="C48" s="1017"/>
      <c r="D48" s="1008"/>
      <c r="E48" s="485"/>
      <c r="F48" s="485"/>
    </row>
    <row r="49" spans="1:6" ht="15.75">
      <c r="A49" s="187" t="s">
        <v>471</v>
      </c>
      <c r="B49" s="946" t="s">
        <v>472</v>
      </c>
      <c r="C49" s="1017"/>
      <c r="D49" s="1008"/>
      <c r="E49" s="485"/>
      <c r="F49" s="485"/>
    </row>
    <row r="50" spans="1:6" ht="15.75">
      <c r="A50" s="187" t="s">
        <v>125</v>
      </c>
      <c r="B50" s="946" t="s">
        <v>651</v>
      </c>
      <c r="C50" s="1017"/>
      <c r="D50" s="1008"/>
      <c r="E50" s="485"/>
      <c r="F50" s="485"/>
    </row>
    <row r="51" spans="1:6" ht="15">
      <c r="A51" s="180" t="s">
        <v>369</v>
      </c>
      <c r="B51" s="1021" t="s">
        <v>364</v>
      </c>
      <c r="C51" s="1022"/>
      <c r="D51" s="1022"/>
      <c r="E51" s="1022"/>
      <c r="F51" s="1023"/>
    </row>
    <row r="52" spans="1:6" ht="15.75">
      <c r="A52" s="187" t="s">
        <v>122</v>
      </c>
      <c r="B52" s="946" t="s">
        <v>474</v>
      </c>
      <c r="C52" s="1017"/>
      <c r="D52" s="1008"/>
      <c r="E52" s="485"/>
      <c r="F52" s="485"/>
    </row>
    <row r="53" spans="1:6" ht="15.75">
      <c r="A53" s="187" t="s">
        <v>123</v>
      </c>
      <c r="B53" s="946" t="s">
        <v>364</v>
      </c>
      <c r="C53" s="1017"/>
      <c r="D53" s="1008"/>
      <c r="E53" s="485"/>
      <c r="F53" s="485"/>
    </row>
    <row r="54" spans="1:6" s="21" customFormat="1" ht="25.5" customHeight="1">
      <c r="A54" s="178" t="s">
        <v>385</v>
      </c>
      <c r="B54" s="1024" t="s">
        <v>475</v>
      </c>
      <c r="C54" s="1025"/>
      <c r="D54" s="1025"/>
      <c r="E54" s="1025"/>
      <c r="F54" s="670"/>
    </row>
    <row r="55" spans="1:6" s="186" customFormat="1" ht="15">
      <c r="A55" s="174" t="s">
        <v>118</v>
      </c>
      <c r="B55" s="1018" t="s">
        <v>228</v>
      </c>
      <c r="C55" s="1019"/>
      <c r="D55" s="1036"/>
      <c r="E55" s="184" t="s">
        <v>476</v>
      </c>
      <c r="F55" s="185" t="s">
        <v>460</v>
      </c>
    </row>
    <row r="56" spans="1:6" ht="15.75">
      <c r="A56" s="187" t="s">
        <v>122</v>
      </c>
      <c r="B56" s="946" t="s">
        <v>377</v>
      </c>
      <c r="C56" s="1017"/>
      <c r="D56" s="1008"/>
      <c r="E56" s="485"/>
      <c r="F56" s="485"/>
    </row>
    <row r="57" spans="1:6" ht="15.75">
      <c r="A57" s="187" t="s">
        <v>477</v>
      </c>
      <c r="B57" s="946" t="s">
        <v>478</v>
      </c>
      <c r="C57" s="1017"/>
      <c r="D57" s="1008"/>
      <c r="E57" s="485"/>
      <c r="F57" s="485"/>
    </row>
    <row r="58" spans="1:6" ht="15.75">
      <c r="A58" s="187" t="s">
        <v>479</v>
      </c>
      <c r="B58" s="946" t="s">
        <v>480</v>
      </c>
      <c r="C58" s="1017"/>
      <c r="D58" s="1008"/>
      <c r="E58" s="485"/>
      <c r="F58" s="485"/>
    </row>
    <row r="59" spans="1:6" ht="15.75">
      <c r="A59" s="187" t="s">
        <v>123</v>
      </c>
      <c r="B59" s="946" t="s">
        <v>378</v>
      </c>
      <c r="C59" s="1017"/>
      <c r="D59" s="1008"/>
      <c r="E59" s="485"/>
      <c r="F59" s="485"/>
    </row>
    <row r="60" spans="1:6" ht="15.75">
      <c r="A60" s="187" t="s">
        <v>477</v>
      </c>
      <c r="B60" s="946" t="s">
        <v>478</v>
      </c>
      <c r="C60" s="1017"/>
      <c r="D60" s="1008"/>
      <c r="E60" s="485"/>
      <c r="F60" s="485"/>
    </row>
    <row r="61" spans="1:6" ht="15.75">
      <c r="A61" s="187" t="s">
        <v>479</v>
      </c>
      <c r="B61" s="946" t="s">
        <v>480</v>
      </c>
      <c r="C61" s="1017"/>
      <c r="D61" s="1008"/>
      <c r="E61" s="485"/>
      <c r="F61" s="485"/>
    </row>
    <row r="62" spans="1:6" ht="15.75">
      <c r="A62" s="187" t="s">
        <v>125</v>
      </c>
      <c r="B62" s="946" t="s">
        <v>481</v>
      </c>
      <c r="C62" s="1017"/>
      <c r="D62" s="1008"/>
      <c r="E62" s="485"/>
      <c r="F62" s="485"/>
    </row>
    <row r="63" spans="1:6" ht="15.75">
      <c r="A63" s="187" t="s">
        <v>477</v>
      </c>
      <c r="B63" s="946" t="s">
        <v>478</v>
      </c>
      <c r="C63" s="1017"/>
      <c r="D63" s="1008"/>
      <c r="E63" s="485"/>
      <c r="F63" s="485"/>
    </row>
    <row r="64" spans="1:6" ht="15.75">
      <c r="A64" s="187" t="s">
        <v>479</v>
      </c>
      <c r="B64" s="946" t="s">
        <v>480</v>
      </c>
      <c r="C64" s="1017"/>
      <c r="D64" s="1008"/>
      <c r="E64" s="485"/>
      <c r="F64" s="485"/>
    </row>
    <row r="65" spans="1:6" ht="15.75">
      <c r="A65" s="187" t="s">
        <v>126</v>
      </c>
      <c r="B65" s="946" t="s">
        <v>380</v>
      </c>
      <c r="C65" s="1017"/>
      <c r="D65" s="1008"/>
      <c r="E65" s="485"/>
      <c r="F65" s="485"/>
    </row>
    <row r="66" spans="1:6" ht="15.75">
      <c r="A66" s="187" t="s">
        <v>477</v>
      </c>
      <c r="B66" s="946" t="s">
        <v>478</v>
      </c>
      <c r="C66" s="1017"/>
      <c r="D66" s="1008"/>
      <c r="E66" s="485"/>
      <c r="F66" s="485"/>
    </row>
    <row r="67" spans="1:6" ht="15.75">
      <c r="A67" s="187" t="s">
        <v>479</v>
      </c>
      <c r="B67" s="946" t="s">
        <v>480</v>
      </c>
      <c r="C67" s="1017"/>
      <c r="D67" s="1008"/>
      <c r="E67" s="485"/>
      <c r="F67" s="485"/>
    </row>
    <row r="68" spans="1:6" ht="15.75">
      <c r="A68" s="187" t="s">
        <v>126</v>
      </c>
      <c r="B68" s="946" t="s">
        <v>482</v>
      </c>
      <c r="C68" s="1017"/>
      <c r="D68" s="1008"/>
      <c r="E68" s="485"/>
      <c r="F68" s="485"/>
    </row>
    <row r="69" spans="1:6" ht="15.75">
      <c r="A69" s="187" t="s">
        <v>477</v>
      </c>
      <c r="B69" s="946" t="s">
        <v>478</v>
      </c>
      <c r="C69" s="1017"/>
      <c r="D69" s="1008"/>
      <c r="E69" s="485"/>
      <c r="F69" s="485"/>
    </row>
    <row r="70" spans="1:6" ht="27.75" customHeight="1">
      <c r="A70" s="188" t="s">
        <v>389</v>
      </c>
      <c r="B70" s="1024" t="s">
        <v>483</v>
      </c>
      <c r="C70" s="1025"/>
      <c r="D70" s="1025"/>
      <c r="E70" s="1025"/>
      <c r="F70" s="1023"/>
    </row>
    <row r="71" spans="1:6" s="186" customFormat="1" ht="15">
      <c r="A71" s="189" t="s">
        <v>118</v>
      </c>
      <c r="B71" s="1018" t="s">
        <v>228</v>
      </c>
      <c r="C71" s="1019"/>
      <c r="D71" s="1036"/>
      <c r="E71" s="184" t="s">
        <v>47</v>
      </c>
      <c r="F71" s="184" t="s">
        <v>460</v>
      </c>
    </row>
    <row r="72" spans="1:6" ht="15.75">
      <c r="A72" s="190" t="s">
        <v>122</v>
      </c>
      <c r="B72" s="946" t="s">
        <v>381</v>
      </c>
      <c r="C72" s="1017"/>
      <c r="D72" s="1008"/>
      <c r="E72" s="485"/>
      <c r="F72" s="485"/>
    </row>
    <row r="73" spans="1:6" ht="15.75">
      <c r="A73" s="190" t="s">
        <v>477</v>
      </c>
      <c r="B73" s="946" t="s">
        <v>484</v>
      </c>
      <c r="C73" s="1017"/>
      <c r="D73" s="1008"/>
      <c r="E73" s="485"/>
      <c r="F73" s="485"/>
    </row>
    <row r="74" spans="1:6" ht="15.75">
      <c r="A74" s="190" t="s">
        <v>479</v>
      </c>
      <c r="B74" s="946" t="s">
        <v>485</v>
      </c>
      <c r="C74" s="1017"/>
      <c r="D74" s="1008"/>
      <c r="E74" s="485"/>
      <c r="F74" s="485"/>
    </row>
    <row r="75" spans="1:6" ht="15.75">
      <c r="A75" s="190" t="s">
        <v>123</v>
      </c>
      <c r="B75" s="946" t="s">
        <v>382</v>
      </c>
      <c r="C75" s="1017"/>
      <c r="D75" s="1008"/>
      <c r="E75" s="485"/>
      <c r="F75" s="485"/>
    </row>
    <row r="76" spans="1:6" ht="15.75">
      <c r="A76" s="190" t="s">
        <v>477</v>
      </c>
      <c r="B76" s="946" t="s">
        <v>478</v>
      </c>
      <c r="C76" s="1017"/>
      <c r="D76" s="1008"/>
      <c r="E76" s="485"/>
      <c r="F76" s="485"/>
    </row>
    <row r="77" spans="1:6" ht="15.75">
      <c r="A77" s="190" t="s">
        <v>479</v>
      </c>
      <c r="B77" s="946" t="s">
        <v>485</v>
      </c>
      <c r="C77" s="1017"/>
      <c r="D77" s="1008"/>
      <c r="E77" s="485"/>
      <c r="F77" s="485"/>
    </row>
    <row r="78" spans="1:6" ht="15.75">
      <c r="A78" s="190" t="s">
        <v>125</v>
      </c>
      <c r="B78" s="946" t="s">
        <v>383</v>
      </c>
      <c r="C78" s="1017"/>
      <c r="D78" s="1008"/>
      <c r="E78" s="485"/>
      <c r="F78" s="485"/>
    </row>
    <row r="79" spans="1:6" ht="15.75">
      <c r="A79" s="190" t="s">
        <v>477</v>
      </c>
      <c r="B79" s="946" t="s">
        <v>486</v>
      </c>
      <c r="C79" s="1017"/>
      <c r="D79" s="1008"/>
      <c r="E79" s="485"/>
      <c r="F79" s="485"/>
    </row>
    <row r="80" spans="1:6" ht="15.75">
      <c r="A80" s="190" t="s">
        <v>479</v>
      </c>
      <c r="B80" s="946" t="s">
        <v>485</v>
      </c>
      <c r="C80" s="1017"/>
      <c r="D80" s="1008"/>
      <c r="E80" s="485"/>
      <c r="F80" s="485"/>
    </row>
    <row r="81" spans="1:6" ht="15.75">
      <c r="A81" s="190" t="s">
        <v>126</v>
      </c>
      <c r="B81" s="946" t="s">
        <v>384</v>
      </c>
      <c r="C81" s="1017"/>
      <c r="D81" s="1008"/>
      <c r="E81" s="485"/>
      <c r="F81" s="485"/>
    </row>
    <row r="82" spans="1:6" ht="15.75">
      <c r="A82" s="190" t="s">
        <v>477</v>
      </c>
      <c r="B82" s="946" t="s">
        <v>486</v>
      </c>
      <c r="C82" s="1017"/>
      <c r="D82" s="1008"/>
      <c r="E82" s="485"/>
      <c r="F82" s="485"/>
    </row>
    <row r="83" spans="1:6" ht="15.75">
      <c r="A83" s="190" t="s">
        <v>479</v>
      </c>
      <c r="B83" s="946" t="s">
        <v>485</v>
      </c>
      <c r="C83" s="1017"/>
      <c r="D83" s="1008"/>
      <c r="E83" s="485"/>
      <c r="F83" s="485"/>
    </row>
    <row r="84" spans="1:6" ht="15.75">
      <c r="A84" s="190" t="s">
        <v>127</v>
      </c>
      <c r="B84" s="946" t="s">
        <v>341</v>
      </c>
      <c r="C84" s="1017"/>
      <c r="D84" s="1008"/>
      <c r="E84" s="485"/>
      <c r="F84" s="485"/>
    </row>
    <row r="85" spans="1:6" ht="15.75">
      <c r="A85" s="190" t="s">
        <v>477</v>
      </c>
      <c r="B85" s="946" t="s">
        <v>486</v>
      </c>
      <c r="C85" s="1017"/>
      <c r="D85" s="1008"/>
      <c r="E85" s="485"/>
      <c r="F85" s="485"/>
    </row>
    <row r="86" spans="1:6" ht="15.75">
      <c r="A86" s="190" t="s">
        <v>479</v>
      </c>
      <c r="B86" s="946" t="s">
        <v>485</v>
      </c>
      <c r="C86" s="1017"/>
      <c r="D86" s="1008"/>
      <c r="E86" s="485"/>
      <c r="F86" s="485"/>
    </row>
    <row r="87" spans="1:6" ht="15.75">
      <c r="A87" s="190" t="s">
        <v>129</v>
      </c>
      <c r="B87" s="946" t="s">
        <v>46</v>
      </c>
      <c r="C87" s="1017"/>
      <c r="D87" s="1008"/>
      <c r="E87" s="485">
        <f>SUM(E74+E77+E80+E83+F86)</f>
        <v>0</v>
      </c>
      <c r="F87" s="485"/>
    </row>
    <row r="88" spans="1:6" ht="15">
      <c r="A88" s="191" t="s">
        <v>395</v>
      </c>
      <c r="B88" s="1021" t="s">
        <v>386</v>
      </c>
      <c r="C88" s="1022"/>
      <c r="D88" s="1022"/>
      <c r="E88" s="1022"/>
      <c r="F88" s="1023"/>
    </row>
    <row r="89" spans="1:6" s="186" customFormat="1" ht="15">
      <c r="A89" s="174" t="s">
        <v>118</v>
      </c>
      <c r="B89" s="1018" t="s">
        <v>228</v>
      </c>
      <c r="C89" s="1019"/>
      <c r="D89" s="1036"/>
      <c r="E89" s="184" t="s">
        <v>476</v>
      </c>
      <c r="F89" s="184" t="s">
        <v>460</v>
      </c>
    </row>
    <row r="90" spans="1:6" ht="15.75">
      <c r="A90" s="187" t="s">
        <v>122</v>
      </c>
      <c r="B90" s="946" t="s">
        <v>487</v>
      </c>
      <c r="C90" s="1017"/>
      <c r="D90" s="1008"/>
      <c r="E90" s="485"/>
      <c r="F90" s="485"/>
    </row>
    <row r="91" spans="1:6" ht="15">
      <c r="A91" s="180" t="s">
        <v>403</v>
      </c>
      <c r="B91" s="1021" t="s">
        <v>639</v>
      </c>
      <c r="C91" s="1022"/>
      <c r="D91" s="1022"/>
      <c r="E91" s="1022"/>
      <c r="F91" s="1023"/>
    </row>
    <row r="92" spans="1:6" s="186" customFormat="1" ht="15">
      <c r="A92" s="174" t="s">
        <v>118</v>
      </c>
      <c r="B92" s="1018" t="s">
        <v>228</v>
      </c>
      <c r="C92" s="1019"/>
      <c r="D92" s="1036"/>
      <c r="E92" s="184" t="s">
        <v>488</v>
      </c>
      <c r="F92" s="184" t="s">
        <v>460</v>
      </c>
    </row>
    <row r="93" spans="1:6" ht="15.75">
      <c r="A93" s="187" t="s">
        <v>122</v>
      </c>
      <c r="B93" s="946" t="s">
        <v>640</v>
      </c>
      <c r="C93" s="1017"/>
      <c r="D93" s="1008"/>
      <c r="E93" s="485"/>
      <c r="F93" s="485"/>
    </row>
    <row r="94" spans="1:6" ht="15.75">
      <c r="A94" s="187" t="s">
        <v>123</v>
      </c>
      <c r="B94" s="946" t="s">
        <v>641</v>
      </c>
      <c r="C94" s="1017"/>
      <c r="D94" s="1008"/>
      <c r="E94" s="485"/>
      <c r="F94" s="485"/>
    </row>
    <row r="95" spans="1:6" ht="15.75">
      <c r="A95" s="187" t="s">
        <v>125</v>
      </c>
      <c r="B95" s="946" t="s">
        <v>642</v>
      </c>
      <c r="C95" s="1017"/>
      <c r="D95" s="1008"/>
      <c r="E95" s="485"/>
      <c r="F95" s="485"/>
    </row>
    <row r="96" spans="1:6" ht="15">
      <c r="A96" s="180" t="s">
        <v>411</v>
      </c>
      <c r="B96" s="1021" t="s">
        <v>396</v>
      </c>
      <c r="C96" s="1022"/>
      <c r="D96" s="1022"/>
      <c r="E96" s="1022"/>
      <c r="F96" s="1023"/>
    </row>
    <row r="97" spans="1:6" s="186" customFormat="1" ht="15">
      <c r="A97" s="174" t="s">
        <v>118</v>
      </c>
      <c r="B97" s="1018" t="s">
        <v>228</v>
      </c>
      <c r="C97" s="1019"/>
      <c r="D97" s="1036"/>
      <c r="E97" s="184" t="s">
        <v>453</v>
      </c>
      <c r="F97" s="184" t="s">
        <v>460</v>
      </c>
    </row>
    <row r="98" spans="1:6" ht="15.75">
      <c r="A98" s="187" t="s">
        <v>122</v>
      </c>
      <c r="B98" s="946" t="s">
        <v>401</v>
      </c>
      <c r="C98" s="1017"/>
      <c r="D98" s="1008"/>
      <c r="E98" s="485"/>
      <c r="F98" s="485"/>
    </row>
    <row r="99" spans="1:6" ht="15.75">
      <c r="A99" s="187" t="s">
        <v>123</v>
      </c>
      <c r="B99" s="946" t="s">
        <v>489</v>
      </c>
      <c r="C99" s="1017"/>
      <c r="D99" s="1008"/>
      <c r="E99" s="485"/>
      <c r="F99" s="485"/>
    </row>
    <row r="100" spans="1:6" ht="15.75">
      <c r="A100" s="187" t="s">
        <v>125</v>
      </c>
      <c r="B100" s="1034" t="s">
        <v>341</v>
      </c>
      <c r="C100" s="1035"/>
      <c r="D100" s="1008"/>
      <c r="E100" s="485"/>
      <c r="F100" s="485"/>
    </row>
    <row r="101" spans="1:6" ht="15">
      <c r="A101" s="180" t="s">
        <v>417</v>
      </c>
      <c r="B101" s="1021" t="s">
        <v>404</v>
      </c>
      <c r="C101" s="1022"/>
      <c r="D101" s="1022"/>
      <c r="E101" s="1022"/>
      <c r="F101" s="1023"/>
    </row>
    <row r="102" spans="1:6" s="186" customFormat="1" ht="15">
      <c r="A102" s="174" t="s">
        <v>118</v>
      </c>
      <c r="B102" s="1018" t="s">
        <v>228</v>
      </c>
      <c r="C102" s="1019"/>
      <c r="D102" s="1036"/>
      <c r="E102" s="184" t="s">
        <v>465</v>
      </c>
      <c r="F102" s="184" t="s">
        <v>460</v>
      </c>
    </row>
    <row r="103" spans="1:6" ht="15.75">
      <c r="A103" s="187" t="s">
        <v>122</v>
      </c>
      <c r="B103" s="946" t="s">
        <v>409</v>
      </c>
      <c r="C103" s="1017"/>
      <c r="D103" s="1008"/>
      <c r="E103" s="485"/>
      <c r="F103" s="485"/>
    </row>
    <row r="104" spans="1:6" ht="15.75">
      <c r="A104" s="187" t="s">
        <v>123</v>
      </c>
      <c r="B104" s="946" t="s">
        <v>410</v>
      </c>
      <c r="C104" s="1017"/>
      <c r="D104" s="1008"/>
      <c r="E104" s="485"/>
      <c r="F104" s="485"/>
    </row>
    <row r="105" spans="1:6" ht="15.75">
      <c r="A105" s="187" t="s">
        <v>125</v>
      </c>
      <c r="B105" s="1034" t="s">
        <v>341</v>
      </c>
      <c r="C105" s="1035"/>
      <c r="D105" s="1008"/>
      <c r="E105" s="485"/>
      <c r="F105" s="485"/>
    </row>
    <row r="106" spans="1:6" ht="15">
      <c r="A106" s="180" t="s">
        <v>418</v>
      </c>
      <c r="B106" s="1021" t="s">
        <v>412</v>
      </c>
      <c r="C106" s="1022"/>
      <c r="D106" s="1022"/>
      <c r="E106" s="1022"/>
      <c r="F106" s="1023"/>
    </row>
    <row r="107" spans="1:6" s="186" customFormat="1" ht="28.5" customHeight="1">
      <c r="A107" s="174" t="s">
        <v>118</v>
      </c>
      <c r="B107" s="1018" t="s">
        <v>228</v>
      </c>
      <c r="C107" s="1019"/>
      <c r="D107" s="1036"/>
      <c r="E107" s="192" t="s">
        <v>490</v>
      </c>
      <c r="F107" s="184" t="s">
        <v>460</v>
      </c>
    </row>
    <row r="108" spans="1:6" ht="15.75">
      <c r="A108" s="187" t="s">
        <v>122</v>
      </c>
      <c r="B108" s="946" t="s">
        <v>415</v>
      </c>
      <c r="C108" s="1017"/>
      <c r="D108" s="1008"/>
      <c r="E108" s="485"/>
      <c r="F108" s="485"/>
    </row>
    <row r="109" spans="1:6" ht="15.75">
      <c r="A109" s="187" t="s">
        <v>123</v>
      </c>
      <c r="B109" s="946" t="s">
        <v>416</v>
      </c>
      <c r="C109" s="1017"/>
      <c r="D109" s="1008"/>
      <c r="E109" s="485"/>
      <c r="F109" s="485"/>
    </row>
    <row r="110" spans="1:6" ht="15.75">
      <c r="A110" s="187" t="s">
        <v>125</v>
      </c>
      <c r="B110" s="1034" t="s">
        <v>341</v>
      </c>
      <c r="C110" s="1035"/>
      <c r="D110" s="1008"/>
      <c r="E110" s="485"/>
      <c r="F110" s="485"/>
    </row>
    <row r="111" spans="1:6" ht="15">
      <c r="A111" s="180" t="s">
        <v>422</v>
      </c>
      <c r="B111" s="1021" t="s">
        <v>646</v>
      </c>
      <c r="C111" s="1022"/>
      <c r="D111" s="1022"/>
      <c r="E111" s="1022"/>
      <c r="F111" s="1023"/>
    </row>
    <row r="112" spans="1:6" s="186" customFormat="1" ht="28.5" customHeight="1">
      <c r="A112" s="174" t="s">
        <v>118</v>
      </c>
      <c r="B112" s="1018" t="s">
        <v>228</v>
      </c>
      <c r="C112" s="1019"/>
      <c r="D112" s="1036"/>
      <c r="E112" s="192" t="s">
        <v>647</v>
      </c>
      <c r="F112" s="184" t="s">
        <v>460</v>
      </c>
    </row>
    <row r="113" spans="1:6" ht="15.75">
      <c r="A113" s="187" t="s">
        <v>122</v>
      </c>
      <c r="B113" s="946" t="s">
        <v>643</v>
      </c>
      <c r="C113" s="1017"/>
      <c r="D113" s="1008"/>
      <c r="E113" s="485"/>
      <c r="F113" s="485"/>
    </row>
    <row r="114" spans="1:6" ht="31.5" customHeight="1">
      <c r="A114" s="180" t="s">
        <v>493</v>
      </c>
      <c r="B114" s="1032" t="s">
        <v>491</v>
      </c>
      <c r="C114" s="1033"/>
      <c r="D114" s="1033"/>
      <c r="E114" s="1033"/>
      <c r="F114" s="1023"/>
    </row>
    <row r="115" spans="1:10" ht="21" customHeight="1">
      <c r="A115" s="159" t="s">
        <v>122</v>
      </c>
      <c r="B115" s="1026" t="s">
        <v>492</v>
      </c>
      <c r="C115" s="1027" t="s">
        <v>421</v>
      </c>
      <c r="D115" s="1028"/>
      <c r="E115" s="193" t="s">
        <v>349</v>
      </c>
      <c r="F115" s="484"/>
      <c r="G115" s="147"/>
      <c r="H115" s="145"/>
      <c r="I115" s="145"/>
      <c r="J115" s="90"/>
    </row>
    <row r="116" spans="1:6" ht="15">
      <c r="A116" s="180" t="s">
        <v>496</v>
      </c>
      <c r="B116" s="1021" t="s">
        <v>494</v>
      </c>
      <c r="C116" s="1022"/>
      <c r="D116" s="1022"/>
      <c r="E116" s="1022"/>
      <c r="F116" s="1023"/>
    </row>
    <row r="117" spans="1:10" ht="18" customHeight="1">
      <c r="A117" s="159" t="s">
        <v>122</v>
      </c>
      <c r="B117" s="1029" t="s">
        <v>488</v>
      </c>
      <c r="C117" s="1030" t="s">
        <v>421</v>
      </c>
      <c r="D117" s="1031"/>
      <c r="E117" s="193" t="s">
        <v>349</v>
      </c>
      <c r="F117" s="484"/>
      <c r="G117" s="147"/>
      <c r="H117" s="145"/>
      <c r="I117" s="145"/>
      <c r="J117" s="90"/>
    </row>
    <row r="118" spans="1:10" ht="18" customHeight="1">
      <c r="A118" s="159" t="s">
        <v>123</v>
      </c>
      <c r="B118" s="1026" t="s">
        <v>495</v>
      </c>
      <c r="C118" s="1027" t="s">
        <v>421</v>
      </c>
      <c r="D118" s="1028"/>
      <c r="E118" s="193" t="s">
        <v>349</v>
      </c>
      <c r="F118" s="484"/>
      <c r="G118" s="147"/>
      <c r="H118" s="145"/>
      <c r="I118" s="145"/>
      <c r="J118" s="90"/>
    </row>
    <row r="119" spans="1:6" ht="15">
      <c r="A119" s="180" t="s">
        <v>500</v>
      </c>
      <c r="B119" s="1021" t="s">
        <v>497</v>
      </c>
      <c r="C119" s="1022"/>
      <c r="D119" s="1022"/>
      <c r="E119" s="1022"/>
      <c r="F119" s="1023"/>
    </row>
    <row r="120" spans="1:10" ht="18" customHeight="1">
      <c r="A120" s="159" t="s">
        <v>122</v>
      </c>
      <c r="B120" s="1029" t="s">
        <v>488</v>
      </c>
      <c r="C120" s="1030" t="s">
        <v>421</v>
      </c>
      <c r="D120" s="1031"/>
      <c r="E120" s="193" t="s">
        <v>349</v>
      </c>
      <c r="F120" s="484"/>
      <c r="G120" s="147"/>
      <c r="H120" s="145"/>
      <c r="I120" s="145"/>
      <c r="J120" s="90"/>
    </row>
    <row r="121" spans="1:10" ht="18" customHeight="1">
      <c r="A121" s="159" t="s">
        <v>123</v>
      </c>
      <c r="B121" s="1026" t="s">
        <v>498</v>
      </c>
      <c r="C121" s="1027" t="s">
        <v>421</v>
      </c>
      <c r="D121" s="1028"/>
      <c r="E121" s="193" t="s">
        <v>349</v>
      </c>
      <c r="F121" s="484"/>
      <c r="G121" s="147"/>
      <c r="H121" s="145"/>
      <c r="I121" s="145"/>
      <c r="J121" s="90"/>
    </row>
    <row r="122" spans="1:6" ht="15">
      <c r="A122" s="180" t="s">
        <v>648</v>
      </c>
      <c r="B122" s="1021" t="s">
        <v>501</v>
      </c>
      <c r="C122" s="1022"/>
      <c r="D122" s="1022"/>
      <c r="E122" s="1022"/>
      <c r="F122" s="1023"/>
    </row>
    <row r="123" spans="1:10" ht="21" customHeight="1">
      <c r="A123" s="159" t="s">
        <v>122</v>
      </c>
      <c r="B123" s="1026" t="s">
        <v>502</v>
      </c>
      <c r="C123" s="1027" t="s">
        <v>421</v>
      </c>
      <c r="D123" s="1028"/>
      <c r="E123" s="193" t="s">
        <v>349</v>
      </c>
      <c r="F123" s="484"/>
      <c r="G123" s="147"/>
      <c r="H123" s="145"/>
      <c r="I123" s="145"/>
      <c r="J123" s="90"/>
    </row>
    <row r="126" spans="1:6" s="194" customFormat="1" ht="38.25">
      <c r="A126" s="1047" t="s">
        <v>75</v>
      </c>
      <c r="B126" s="1048"/>
      <c r="C126" s="1048"/>
      <c r="D126" s="1048"/>
      <c r="E126" s="561" t="s">
        <v>39</v>
      </c>
      <c r="F126" s="561" t="s">
        <v>74</v>
      </c>
    </row>
    <row r="127" spans="1:10" s="194" customFormat="1" ht="18" customHeight="1">
      <c r="A127" s="195" t="s">
        <v>122</v>
      </c>
      <c r="B127" s="1014" t="s">
        <v>424</v>
      </c>
      <c r="C127" s="1015"/>
      <c r="D127" s="1008"/>
      <c r="E127" s="591"/>
      <c r="F127" s="591"/>
      <c r="G127" s="196"/>
      <c r="H127" s="197"/>
      <c r="I127" s="197"/>
      <c r="J127" s="198"/>
    </row>
    <row r="128" spans="1:10" s="194" customFormat="1" ht="30" customHeight="1">
      <c r="A128" s="195" t="s">
        <v>123</v>
      </c>
      <c r="B128" s="1014" t="s">
        <v>425</v>
      </c>
      <c r="C128" s="1015"/>
      <c r="D128" s="1008"/>
      <c r="E128" s="591"/>
      <c r="F128" s="591"/>
      <c r="G128" s="196"/>
      <c r="H128" s="197"/>
      <c r="I128" s="197"/>
      <c r="J128" s="198"/>
    </row>
    <row r="129" spans="1:10" s="194" customFormat="1" ht="30" customHeight="1">
      <c r="A129" s="195" t="s">
        <v>125</v>
      </c>
      <c r="B129" s="1014" t="s">
        <v>503</v>
      </c>
      <c r="C129" s="1015"/>
      <c r="D129" s="1008"/>
      <c r="E129" s="591"/>
      <c r="F129" s="591"/>
      <c r="G129" s="196"/>
      <c r="H129" s="197"/>
      <c r="I129" s="197"/>
      <c r="J129" s="198"/>
    </row>
    <row r="130" spans="1:10" s="194" customFormat="1" ht="35.25" customHeight="1">
      <c r="A130" s="195" t="s">
        <v>126</v>
      </c>
      <c r="B130" s="1014" t="s">
        <v>504</v>
      </c>
      <c r="C130" s="1015"/>
      <c r="D130" s="1008"/>
      <c r="E130" s="591"/>
      <c r="F130" s="591"/>
      <c r="G130" s="196"/>
      <c r="H130" s="197"/>
      <c r="I130" s="197"/>
      <c r="J130" s="198"/>
    </row>
    <row r="131" spans="1:10" s="194" customFormat="1" ht="35.25" customHeight="1">
      <c r="A131" s="1045" t="s">
        <v>38</v>
      </c>
      <c r="B131" s="1046"/>
      <c r="C131" s="1046"/>
      <c r="D131" s="1046"/>
      <c r="E131" s="1046"/>
      <c r="F131" s="562"/>
      <c r="G131" s="196"/>
      <c r="H131" s="197"/>
      <c r="I131" s="197"/>
      <c r="J131" s="198"/>
    </row>
    <row r="132" spans="1:10" s="194" customFormat="1" ht="35.25" customHeight="1">
      <c r="A132" s="559"/>
      <c r="B132" s="560"/>
      <c r="C132" s="560"/>
      <c r="D132" s="559"/>
      <c r="E132" s="559"/>
      <c r="F132" s="196"/>
      <c r="G132" s="196"/>
      <c r="H132" s="197"/>
      <c r="I132" s="197"/>
      <c r="J132" s="198"/>
    </row>
    <row r="134" spans="2:5" ht="68.25" customHeight="1">
      <c r="B134" s="168" t="s">
        <v>136</v>
      </c>
      <c r="C134" s="169"/>
      <c r="D134" s="170" t="s">
        <v>194</v>
      </c>
      <c r="E134" s="170"/>
    </row>
    <row r="135" spans="2:5" ht="15">
      <c r="B135" s="171" t="s">
        <v>192</v>
      </c>
      <c r="C135" s="12"/>
      <c r="D135" s="442"/>
      <c r="E135" s="442"/>
    </row>
    <row r="136" spans="2:5" ht="15">
      <c r="B136" s="383"/>
      <c r="C136" s="12"/>
      <c r="D136" s="442"/>
      <c r="E136" s="442"/>
    </row>
    <row r="137" spans="3:5" ht="28.5" customHeight="1">
      <c r="C137" s="12"/>
      <c r="D137" s="442"/>
      <c r="E137" s="483"/>
    </row>
    <row r="138" spans="2:5" ht="15">
      <c r="B138" s="172"/>
      <c r="C138" s="12"/>
      <c r="D138" s="442"/>
      <c r="E138" s="442"/>
    </row>
    <row r="139" spans="3:5" ht="15">
      <c r="C139" s="12"/>
      <c r="D139" s="11" t="s">
        <v>193</v>
      </c>
      <c r="E139" s="443"/>
    </row>
  </sheetData>
  <sheetProtection/>
  <mergeCells count="129">
    <mergeCell ref="B4:C4"/>
    <mergeCell ref="B5:C5"/>
    <mergeCell ref="B6:C6"/>
    <mergeCell ref="B11:C11"/>
    <mergeCell ref="B7:C7"/>
    <mergeCell ref="B8:C8"/>
    <mergeCell ref="B9:C9"/>
    <mergeCell ref="B15:C15"/>
    <mergeCell ref="B12:E12"/>
    <mergeCell ref="B13:C13"/>
    <mergeCell ref="B14:C14"/>
    <mergeCell ref="B24:C24"/>
    <mergeCell ref="B25:C25"/>
    <mergeCell ref="B26:C26"/>
    <mergeCell ref="B16:C16"/>
    <mergeCell ref="B17:C17"/>
    <mergeCell ref="B45:D45"/>
    <mergeCell ref="B46:D46"/>
    <mergeCell ref="B47:D47"/>
    <mergeCell ref="B18:C18"/>
    <mergeCell ref="B19:C19"/>
    <mergeCell ref="B20:E20"/>
    <mergeCell ref="B27:C27"/>
    <mergeCell ref="B21:C21"/>
    <mergeCell ref="B22:C22"/>
    <mergeCell ref="B23:C23"/>
    <mergeCell ref="B41:D41"/>
    <mergeCell ref="B42:D42"/>
    <mergeCell ref="B43:D43"/>
    <mergeCell ref="B44:D44"/>
    <mergeCell ref="B89:D89"/>
    <mergeCell ref="B90:D90"/>
    <mergeCell ref="B92:D92"/>
    <mergeCell ref="B63:D63"/>
    <mergeCell ref="B64:D64"/>
    <mergeCell ref="B65:D65"/>
    <mergeCell ref="A126:D126"/>
    <mergeCell ref="B94:D94"/>
    <mergeCell ref="B95:D95"/>
    <mergeCell ref="B97:D97"/>
    <mergeCell ref="B98:D98"/>
    <mergeCell ref="B111:F111"/>
    <mergeCell ref="B122:F122"/>
    <mergeCell ref="B99:D99"/>
    <mergeCell ref="B112:D112"/>
    <mergeCell ref="A131:E131"/>
    <mergeCell ref="B52:D52"/>
    <mergeCell ref="B53:D53"/>
    <mergeCell ref="B55:D55"/>
    <mergeCell ref="B56:D56"/>
    <mergeCell ref="B123:D123"/>
    <mergeCell ref="B127:D127"/>
    <mergeCell ref="B96:F96"/>
    <mergeCell ref="B101:F101"/>
    <mergeCell ref="B106:F106"/>
    <mergeCell ref="B39:D39"/>
    <mergeCell ref="B38:D38"/>
    <mergeCell ref="B100:D100"/>
    <mergeCell ref="B107:D107"/>
    <mergeCell ref="B80:D80"/>
    <mergeCell ref="B48:D48"/>
    <mergeCell ref="B49:D49"/>
    <mergeCell ref="B81:D81"/>
    <mergeCell ref="B82:D82"/>
    <mergeCell ref="B83:D83"/>
    <mergeCell ref="B50:D50"/>
    <mergeCell ref="B57:D57"/>
    <mergeCell ref="B30:D30"/>
    <mergeCell ref="B31:D31"/>
    <mergeCell ref="B32:D32"/>
    <mergeCell ref="B33:D33"/>
    <mergeCell ref="B34:D34"/>
    <mergeCell ref="B40:F40"/>
    <mergeCell ref="B37:D37"/>
    <mergeCell ref="B36:D36"/>
    <mergeCell ref="B62:D62"/>
    <mergeCell ref="B61:D61"/>
    <mergeCell ref="B58:D58"/>
    <mergeCell ref="B59:D59"/>
    <mergeCell ref="B60:D60"/>
    <mergeCell ref="B66:D66"/>
    <mergeCell ref="B67:D67"/>
    <mergeCell ref="B74:D74"/>
    <mergeCell ref="B70:F70"/>
    <mergeCell ref="B69:D69"/>
    <mergeCell ref="B71:D71"/>
    <mergeCell ref="B72:D72"/>
    <mergeCell ref="B73:D73"/>
    <mergeCell ref="B68:D68"/>
    <mergeCell ref="B79:D79"/>
    <mergeCell ref="B87:D87"/>
    <mergeCell ref="B84:D84"/>
    <mergeCell ref="B85:D85"/>
    <mergeCell ref="B75:D75"/>
    <mergeCell ref="B76:D76"/>
    <mergeCell ref="B77:D77"/>
    <mergeCell ref="B78:D78"/>
    <mergeCell ref="B109:D109"/>
    <mergeCell ref="B110:D110"/>
    <mergeCell ref="B102:D102"/>
    <mergeCell ref="B103:D103"/>
    <mergeCell ref="B104:D104"/>
    <mergeCell ref="B105:D105"/>
    <mergeCell ref="B118:D118"/>
    <mergeCell ref="B120:D120"/>
    <mergeCell ref="B121:D121"/>
    <mergeCell ref="B114:F114"/>
    <mergeCell ref="B116:F116"/>
    <mergeCell ref="B119:F119"/>
    <mergeCell ref="B129:D129"/>
    <mergeCell ref="B130:D130"/>
    <mergeCell ref="B10:C10"/>
    <mergeCell ref="B86:D86"/>
    <mergeCell ref="B29:D29"/>
    <mergeCell ref="B35:F35"/>
    <mergeCell ref="B28:F28"/>
    <mergeCell ref="B51:F51"/>
    <mergeCell ref="B54:F54"/>
    <mergeCell ref="B113:D113"/>
    <mergeCell ref="A1:F1"/>
    <mergeCell ref="B2:F2"/>
    <mergeCell ref="B3:F3"/>
    <mergeCell ref="B128:D128"/>
    <mergeCell ref="B115:D115"/>
    <mergeCell ref="B117:D117"/>
    <mergeCell ref="B93:D93"/>
    <mergeCell ref="B88:F88"/>
    <mergeCell ref="B91:F91"/>
    <mergeCell ref="B108:D108"/>
  </mergeCells>
  <printOptions/>
  <pageMargins left="0.7" right="0.7" top="0.75" bottom="0.75" header="0.3" footer="0.3"/>
  <pageSetup fitToHeight="0" fitToWidth="1" horizontalDpi="600" verticalDpi="600" orientation="portrait" paperSize="9" r:id="rId1"/>
  <headerFooter alignWithMargins="0">
    <oddHeader>&amp;C&amp;"Czcionka tekstu podstawowego,Pogrubiony"&amp;12 4. Zbiorcze zestawienie robót w obiektach</oddHeader>
  </headerFooter>
  <rowBreaks count="3" manualBreakCount="3">
    <brk id="49" max="4" man="1"/>
    <brk id="95" max="4" man="1"/>
    <brk id="135" max="4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T66"/>
  <sheetViews>
    <sheetView showGridLines="0" view="pageBreakPreview" zoomScale="75" zoomScaleNormal="75" zoomScaleSheetLayoutView="75" zoomScalePageLayoutView="75" workbookViewId="0" topLeftCell="A1">
      <selection activeCell="S19" sqref="S19"/>
    </sheetView>
  </sheetViews>
  <sheetFormatPr defaultColWidth="8.5" defaultRowHeight="12.75" customHeight="1"/>
  <cols>
    <col min="1" max="1" width="1.390625" style="14" customWidth="1"/>
    <col min="2" max="2" width="5" style="39" customWidth="1"/>
    <col min="3" max="3" width="8.5" style="14" customWidth="1"/>
    <col min="4" max="4" width="4" style="14" customWidth="1"/>
    <col min="5" max="5" width="6.09765625" style="14" customWidth="1"/>
    <col min="6" max="6" width="5" style="14" customWidth="1"/>
    <col min="7" max="7" width="6" style="14" customWidth="1"/>
    <col min="8" max="8" width="12.8984375" style="14" customWidth="1"/>
    <col min="9" max="9" width="17.09765625" style="14" customWidth="1"/>
    <col min="10" max="10" width="15.69921875" style="14" customWidth="1"/>
    <col min="11" max="11" width="11.69921875" style="14" customWidth="1"/>
    <col min="12" max="12" width="17.19921875" style="14" customWidth="1"/>
    <col min="13" max="13" width="14.19921875" style="14" customWidth="1"/>
    <col min="14" max="14" width="9.69921875" style="14" customWidth="1"/>
    <col min="15" max="16" width="15.69921875" style="14" customWidth="1"/>
    <col min="17" max="17" width="11.19921875" style="14" customWidth="1"/>
    <col min="18" max="18" width="17.09765625" style="14" customWidth="1"/>
    <col min="19" max="19" width="15.5" style="14" customWidth="1"/>
    <col min="20" max="20" width="12.09765625" style="14" customWidth="1"/>
    <col min="21" max="16384" width="8.5" style="14" customWidth="1"/>
  </cols>
  <sheetData>
    <row r="2" ht="12.75" customHeight="1" thickBot="1"/>
    <row r="3" spans="2:20" ht="12.75" customHeight="1" thickBot="1">
      <c r="B3" s="1056" t="s">
        <v>91</v>
      </c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8"/>
    </row>
    <row r="4" spans="1:18" ht="18" customHeight="1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20" s="32" customFormat="1" ht="18" customHeight="1">
      <c r="A5" s="31"/>
      <c r="B5" s="1084" t="s">
        <v>118</v>
      </c>
      <c r="C5" s="1090" t="s">
        <v>119</v>
      </c>
      <c r="D5" s="1091"/>
      <c r="E5" s="1091"/>
      <c r="F5" s="1091"/>
      <c r="G5" s="1092"/>
      <c r="H5" s="1100" t="s">
        <v>121</v>
      </c>
      <c r="I5" s="1101"/>
      <c r="J5" s="1101"/>
      <c r="K5" s="1101"/>
      <c r="L5" s="1101"/>
      <c r="M5" s="1101"/>
      <c r="N5" s="1087" t="s">
        <v>120</v>
      </c>
      <c r="O5" s="1088"/>
      <c r="P5" s="1088"/>
      <c r="Q5" s="1088"/>
      <c r="R5" s="1088"/>
      <c r="S5" s="1089"/>
      <c r="T5" s="1099" t="s">
        <v>49</v>
      </c>
    </row>
    <row r="6" spans="1:20" s="32" customFormat="1" ht="36" customHeight="1">
      <c r="A6" s="31"/>
      <c r="B6" s="1085"/>
      <c r="C6" s="1093"/>
      <c r="D6" s="1094"/>
      <c r="E6" s="1094"/>
      <c r="F6" s="1094"/>
      <c r="G6" s="1095"/>
      <c r="H6" s="1067" t="s">
        <v>208</v>
      </c>
      <c r="I6" s="1067" t="s">
        <v>50</v>
      </c>
      <c r="J6" s="1067" t="s">
        <v>290</v>
      </c>
      <c r="K6" s="1067" t="s">
        <v>128</v>
      </c>
      <c r="L6" s="821" t="s">
        <v>51</v>
      </c>
      <c r="M6" s="618"/>
      <c r="N6" s="1067" t="s">
        <v>209</v>
      </c>
      <c r="O6" s="1067" t="s">
        <v>52</v>
      </c>
      <c r="P6" s="1067" t="s">
        <v>290</v>
      </c>
      <c r="Q6" s="1067" t="s">
        <v>128</v>
      </c>
      <c r="R6" s="821" t="s">
        <v>51</v>
      </c>
      <c r="S6" s="618"/>
      <c r="T6" s="1099"/>
    </row>
    <row r="7" spans="1:20" ht="81.75" customHeight="1">
      <c r="A7" s="29"/>
      <c r="B7" s="1086"/>
      <c r="C7" s="1096"/>
      <c r="D7" s="1097"/>
      <c r="E7" s="1097"/>
      <c r="F7" s="1097"/>
      <c r="G7" s="1098"/>
      <c r="H7" s="1071"/>
      <c r="I7" s="1071"/>
      <c r="J7" s="1068"/>
      <c r="K7" s="1071"/>
      <c r="L7" s="1" t="s">
        <v>261</v>
      </c>
      <c r="M7" s="1" t="s">
        <v>262</v>
      </c>
      <c r="N7" s="1071"/>
      <c r="O7" s="1071"/>
      <c r="P7" s="1068"/>
      <c r="Q7" s="1071"/>
      <c r="R7" s="1" t="s">
        <v>263</v>
      </c>
      <c r="S7" s="1" t="s">
        <v>260</v>
      </c>
      <c r="T7" s="1099"/>
    </row>
    <row r="8" spans="1:20" s="34" customFormat="1" ht="16.5" customHeight="1">
      <c r="A8" s="33"/>
      <c r="B8" s="2" t="s">
        <v>122</v>
      </c>
      <c r="C8" s="1079" t="s">
        <v>124</v>
      </c>
      <c r="D8" s="1080"/>
      <c r="E8" s="1080"/>
      <c r="F8" s="1080"/>
      <c r="G8" s="1081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509">
        <f>IF(I8&lt;&gt;0,((I8+L8)-(O8+R8))/(I8+L8),"")</f>
      </c>
    </row>
    <row r="9" spans="1:20" s="34" customFormat="1" ht="16.5" customHeight="1">
      <c r="A9" s="33"/>
      <c r="B9" s="2" t="s">
        <v>123</v>
      </c>
      <c r="C9" s="1079" t="s">
        <v>124</v>
      </c>
      <c r="D9" s="1080"/>
      <c r="E9" s="1080"/>
      <c r="F9" s="1080"/>
      <c r="G9" s="1081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509">
        <f aca="true" t="shared" si="0" ref="T9:T18">IF(I9&lt;&gt;0,((I9+L9)-(O9+R9))/(I9+L9),"")</f>
      </c>
    </row>
    <row r="10" spans="1:20" ht="16.5" customHeight="1">
      <c r="A10" s="29"/>
      <c r="B10" s="2" t="s">
        <v>125</v>
      </c>
      <c r="C10" s="1079" t="s">
        <v>124</v>
      </c>
      <c r="D10" s="1080"/>
      <c r="E10" s="1080"/>
      <c r="F10" s="1080"/>
      <c r="G10" s="1081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509">
        <f t="shared" si="0"/>
      </c>
    </row>
    <row r="11" spans="1:20" ht="15" customHeight="1">
      <c r="A11" s="29"/>
      <c r="B11" s="2" t="s">
        <v>126</v>
      </c>
      <c r="C11" s="1079" t="s">
        <v>124</v>
      </c>
      <c r="D11" s="1080"/>
      <c r="E11" s="1080"/>
      <c r="F11" s="1080"/>
      <c r="G11" s="1081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509">
        <f t="shared" si="0"/>
      </c>
    </row>
    <row r="12" spans="1:20" ht="15" customHeight="1">
      <c r="A12" s="29"/>
      <c r="B12" s="2" t="s">
        <v>127</v>
      </c>
      <c r="C12" s="1079" t="s">
        <v>124</v>
      </c>
      <c r="D12" s="1080"/>
      <c r="E12" s="1080"/>
      <c r="F12" s="1080"/>
      <c r="G12" s="1081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509">
        <f t="shared" si="0"/>
      </c>
    </row>
    <row r="13" spans="1:20" ht="15" customHeight="1">
      <c r="A13" s="29"/>
      <c r="B13" s="2" t="s">
        <v>129</v>
      </c>
      <c r="C13" s="1079" t="s">
        <v>124</v>
      </c>
      <c r="D13" s="1080"/>
      <c r="E13" s="1080"/>
      <c r="F13" s="1080"/>
      <c r="G13" s="1081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509">
        <f t="shared" si="0"/>
      </c>
    </row>
    <row r="14" spans="1:20" ht="15" customHeight="1">
      <c r="A14" s="29"/>
      <c r="B14" s="2" t="s">
        <v>130</v>
      </c>
      <c r="C14" s="1079" t="s">
        <v>124</v>
      </c>
      <c r="D14" s="1080"/>
      <c r="E14" s="1080"/>
      <c r="F14" s="1080"/>
      <c r="G14" s="1081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509">
        <f t="shared" si="0"/>
      </c>
    </row>
    <row r="15" spans="1:20" ht="15" customHeight="1">
      <c r="A15" s="29"/>
      <c r="B15" s="2" t="s">
        <v>131</v>
      </c>
      <c r="C15" s="1079" t="s">
        <v>124</v>
      </c>
      <c r="D15" s="1080"/>
      <c r="E15" s="1080"/>
      <c r="F15" s="1080"/>
      <c r="G15" s="1081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509">
        <f t="shared" si="0"/>
      </c>
    </row>
    <row r="16" spans="1:20" ht="15" customHeight="1">
      <c r="A16" s="29"/>
      <c r="B16" s="2" t="s">
        <v>132</v>
      </c>
      <c r="C16" s="1079" t="s">
        <v>124</v>
      </c>
      <c r="D16" s="1080"/>
      <c r="E16" s="1080"/>
      <c r="F16" s="1080"/>
      <c r="G16" s="1081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509">
        <f t="shared" si="0"/>
      </c>
    </row>
    <row r="17" spans="1:20" ht="15" customHeight="1">
      <c r="A17" s="29"/>
      <c r="B17" s="2" t="s">
        <v>133</v>
      </c>
      <c r="C17" s="1079" t="s">
        <v>124</v>
      </c>
      <c r="D17" s="1080"/>
      <c r="E17" s="1080"/>
      <c r="F17" s="1080"/>
      <c r="G17" s="1081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509">
        <f t="shared" si="0"/>
      </c>
    </row>
    <row r="18" spans="1:20" ht="15" customHeight="1">
      <c r="A18" s="29"/>
      <c r="B18" s="2" t="s">
        <v>134</v>
      </c>
      <c r="C18" s="1079" t="s">
        <v>124</v>
      </c>
      <c r="D18" s="1080"/>
      <c r="E18" s="1080"/>
      <c r="F18" s="1080"/>
      <c r="G18" s="1081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509">
        <f t="shared" si="0"/>
      </c>
    </row>
    <row r="19" spans="1:20" ht="26.25" customHeight="1">
      <c r="A19" s="29"/>
      <c r="B19" s="1106" t="s">
        <v>319</v>
      </c>
      <c r="C19" s="1107"/>
      <c r="D19" s="1107"/>
      <c r="E19" s="1107"/>
      <c r="F19" s="1107"/>
      <c r="G19" s="1107"/>
      <c r="H19" s="75"/>
      <c r="I19" s="74">
        <f>SUM(I8:I18)</f>
        <v>0</v>
      </c>
      <c r="J19" s="75"/>
      <c r="K19" s="75">
        <f>SUM(K8:K18)</f>
        <v>0</v>
      </c>
      <c r="L19" s="74">
        <f>SUM(L8:L18)</f>
        <v>0</v>
      </c>
      <c r="M19" s="74">
        <f>SUM(M8:M18)</f>
        <v>0</v>
      </c>
      <c r="N19" s="74">
        <f>SUM(N8:N18)</f>
        <v>0</v>
      </c>
      <c r="O19" s="74">
        <f>SUM(O8:O18)</f>
        <v>0</v>
      </c>
      <c r="P19" s="75"/>
      <c r="Q19" s="74">
        <f>SUM(Q8:Q18)</f>
        <v>0</v>
      </c>
      <c r="R19" s="74">
        <f>SUM(R8:R18)</f>
        <v>0</v>
      </c>
      <c r="S19" s="74">
        <f>SUM(S8:S18)</f>
        <v>0</v>
      </c>
      <c r="T19" s="85">
        <f>I19+L19-O19-R19</f>
        <v>0</v>
      </c>
    </row>
    <row r="20" spans="1:20" ht="46.5" customHeight="1">
      <c r="A20" s="29"/>
      <c r="B20" s="2" t="s">
        <v>135</v>
      </c>
      <c r="C20" s="1062" t="s">
        <v>289</v>
      </c>
      <c r="D20" s="1065"/>
      <c r="E20" s="1065"/>
      <c r="F20" s="1065"/>
      <c r="G20" s="1066"/>
      <c r="H20" s="173" t="s">
        <v>320</v>
      </c>
      <c r="I20" s="444"/>
      <c r="J20" s="75"/>
      <c r="K20" s="75"/>
      <c r="L20" s="75"/>
      <c r="M20" s="75"/>
      <c r="N20" s="173" t="s">
        <v>320</v>
      </c>
      <c r="O20" s="444"/>
      <c r="P20" s="75"/>
      <c r="Q20" s="75"/>
      <c r="R20" s="75"/>
      <c r="S20" s="75"/>
      <c r="T20" s="86"/>
    </row>
    <row r="21" spans="1:20" ht="58.5" customHeight="1">
      <c r="A21" s="29"/>
      <c r="B21" s="2" t="s">
        <v>199</v>
      </c>
      <c r="C21" s="1062" t="s">
        <v>318</v>
      </c>
      <c r="D21" s="1065"/>
      <c r="E21" s="1065"/>
      <c r="F21" s="1065"/>
      <c r="G21" s="1066"/>
      <c r="H21" s="173" t="s">
        <v>320</v>
      </c>
      <c r="I21" s="444"/>
      <c r="J21" s="75"/>
      <c r="K21" s="75"/>
      <c r="L21" s="75"/>
      <c r="M21" s="75"/>
      <c r="N21" s="173" t="s">
        <v>320</v>
      </c>
      <c r="O21" s="444"/>
      <c r="P21" s="75"/>
      <c r="Q21" s="75"/>
      <c r="R21" s="75"/>
      <c r="S21" s="75"/>
      <c r="T21" s="86"/>
    </row>
    <row r="22" spans="1:20" ht="52.5" customHeight="1">
      <c r="A22" s="29"/>
      <c r="B22" s="2" t="s">
        <v>288</v>
      </c>
      <c r="C22" s="1062" t="s">
        <v>649</v>
      </c>
      <c r="D22" s="1065"/>
      <c r="E22" s="1065"/>
      <c r="F22" s="1065"/>
      <c r="G22" s="1066"/>
      <c r="H22" s="173" t="s">
        <v>650</v>
      </c>
      <c r="I22" s="75"/>
      <c r="J22" s="75"/>
      <c r="K22" s="75"/>
      <c r="L22" s="444"/>
      <c r="M22" s="75"/>
      <c r="N22" s="173" t="s">
        <v>650</v>
      </c>
      <c r="O22" s="75"/>
      <c r="P22" s="75"/>
      <c r="Q22" s="75"/>
      <c r="R22" s="444"/>
      <c r="S22" s="75"/>
      <c r="T22" s="86"/>
    </row>
    <row r="23" spans="1:20" ht="45.75" customHeight="1">
      <c r="A23" s="29"/>
      <c r="B23" s="2" t="s">
        <v>514</v>
      </c>
      <c r="C23" s="1062" t="s">
        <v>607</v>
      </c>
      <c r="D23" s="1065"/>
      <c r="E23" s="1065"/>
      <c r="F23" s="1065"/>
      <c r="G23" s="1066"/>
      <c r="H23" s="173" t="s">
        <v>430</v>
      </c>
      <c r="I23" s="444"/>
      <c r="J23" s="75"/>
      <c r="K23" s="75"/>
      <c r="L23" s="75"/>
      <c r="M23" s="75"/>
      <c r="N23" s="173" t="s">
        <v>430</v>
      </c>
      <c r="O23" s="444"/>
      <c r="P23" s="75"/>
      <c r="Q23" s="75"/>
      <c r="R23" s="75"/>
      <c r="S23" s="75"/>
      <c r="T23" s="86"/>
    </row>
    <row r="24" spans="1:20" s="41" customFormat="1" ht="15" customHeight="1">
      <c r="A24" s="40"/>
      <c r="B24" s="1059" t="s">
        <v>321</v>
      </c>
      <c r="C24" s="1108"/>
      <c r="D24" s="1108"/>
      <c r="E24" s="1108"/>
      <c r="F24" s="1108"/>
      <c r="G24" s="1109"/>
      <c r="H24" s="75"/>
      <c r="I24" s="74">
        <f>SUM(I19+I20+I21+I23)</f>
        <v>0</v>
      </c>
      <c r="J24" s="75"/>
      <c r="K24" s="75"/>
      <c r="L24" s="603">
        <f>SUM(L19+L22)</f>
        <v>0</v>
      </c>
      <c r="M24" s="75"/>
      <c r="N24" s="75"/>
      <c r="O24" s="74">
        <f>SUM(O19+O20+O21+O23)</f>
        <v>0</v>
      </c>
      <c r="P24" s="75"/>
      <c r="Q24" s="75"/>
      <c r="R24" s="603">
        <f>SUM(R19+R22)</f>
        <v>0</v>
      </c>
      <c r="S24" s="75"/>
      <c r="T24" s="604">
        <f>(I24+L24)-(O24+R24)</f>
        <v>0</v>
      </c>
    </row>
    <row r="25" spans="1:20" s="41" customFormat="1" ht="15" customHeight="1">
      <c r="A25" s="40"/>
      <c r="B25" s="1059" t="s">
        <v>114</v>
      </c>
      <c r="C25" s="1060"/>
      <c r="D25" s="1060"/>
      <c r="E25" s="1060"/>
      <c r="F25" s="1060"/>
      <c r="G25" s="1060"/>
      <c r="H25" s="1060"/>
      <c r="I25" s="1060"/>
      <c r="J25" s="1060"/>
      <c r="K25" s="1060"/>
      <c r="L25" s="1060"/>
      <c r="M25" s="1060"/>
      <c r="N25" s="1060"/>
      <c r="O25" s="1060"/>
      <c r="P25" s="1060"/>
      <c r="Q25" s="1060"/>
      <c r="R25" s="1060"/>
      <c r="S25" s="1061"/>
      <c r="T25" s="604">
        <f>I19-O19</f>
        <v>0</v>
      </c>
    </row>
    <row r="26" spans="1:20" s="41" customFormat="1" ht="15" customHeight="1">
      <c r="A26" s="40"/>
      <c r="B26" s="1059" t="s">
        <v>112</v>
      </c>
      <c r="C26" s="1060"/>
      <c r="D26" s="1060"/>
      <c r="E26" s="1060"/>
      <c r="F26" s="1060"/>
      <c r="G26" s="1060"/>
      <c r="H26" s="1060"/>
      <c r="I26" s="1060"/>
      <c r="J26" s="1060"/>
      <c r="K26" s="1060"/>
      <c r="L26" s="1060"/>
      <c r="M26" s="1060"/>
      <c r="N26" s="1060"/>
      <c r="O26" s="1060"/>
      <c r="P26" s="1060"/>
      <c r="Q26" s="1060"/>
      <c r="R26" s="1060"/>
      <c r="S26" s="1061"/>
      <c r="T26" s="604">
        <f>L24-R24</f>
        <v>0</v>
      </c>
    </row>
    <row r="27" spans="1:20" s="41" customFormat="1" ht="15" customHeight="1">
      <c r="A27" s="40"/>
      <c r="B27" s="1059" t="s">
        <v>113</v>
      </c>
      <c r="C27" s="1060"/>
      <c r="D27" s="1060"/>
      <c r="E27" s="1060"/>
      <c r="F27" s="1060"/>
      <c r="G27" s="1060"/>
      <c r="H27" s="1060"/>
      <c r="I27" s="1060"/>
      <c r="J27" s="1060"/>
      <c r="K27" s="1060"/>
      <c r="L27" s="1060"/>
      <c r="M27" s="1060"/>
      <c r="N27" s="1060"/>
      <c r="O27" s="1060"/>
      <c r="P27" s="1060"/>
      <c r="Q27" s="1060"/>
      <c r="R27" s="1060"/>
      <c r="S27" s="1061"/>
      <c r="T27" s="604">
        <f>M19-S19</f>
        <v>0</v>
      </c>
    </row>
    <row r="28" spans="1:20" s="41" customFormat="1" ht="15" customHeight="1">
      <c r="A28" s="40"/>
      <c r="B28" s="1059" t="s">
        <v>322</v>
      </c>
      <c r="C28" s="1060"/>
      <c r="D28" s="1060"/>
      <c r="E28" s="1060"/>
      <c r="F28" s="1060"/>
      <c r="G28" s="1060"/>
      <c r="H28" s="1060"/>
      <c r="I28" s="1060"/>
      <c r="J28" s="1060"/>
      <c r="K28" s="1060"/>
      <c r="L28" s="1060"/>
      <c r="M28" s="1060"/>
      <c r="N28" s="1060"/>
      <c r="O28" s="1060"/>
      <c r="P28" s="1060"/>
      <c r="Q28" s="1060"/>
      <c r="R28" s="1060"/>
      <c r="S28" s="1061"/>
      <c r="T28" s="605" t="str">
        <f>IF(I19&lt;&gt;0,(T24)/(I19+L19),"0%")</f>
        <v>0%</v>
      </c>
    </row>
    <row r="29" spans="1:18" s="79" customFormat="1" ht="21.75" customHeight="1">
      <c r="A29" s="36"/>
      <c r="B29" s="1082" t="s">
        <v>312</v>
      </c>
      <c r="C29" s="1073"/>
      <c r="D29" s="1073"/>
      <c r="E29" s="1073"/>
      <c r="F29" s="1073"/>
      <c r="G29" s="1073"/>
      <c r="H29" s="1073"/>
      <c r="I29" s="1073"/>
      <c r="J29" s="1073"/>
      <c r="K29" s="1073"/>
      <c r="L29" s="1073"/>
      <c r="M29" s="1073"/>
      <c r="N29" s="1105"/>
      <c r="O29" s="1105"/>
      <c r="P29" s="1105"/>
      <c r="Q29" s="1105"/>
      <c r="R29" s="1105"/>
    </row>
    <row r="30" spans="1:20" s="80" customFormat="1" ht="26.25" customHeight="1">
      <c r="A30" s="9"/>
      <c r="B30" s="1082" t="s">
        <v>311</v>
      </c>
      <c r="C30" s="1073"/>
      <c r="D30" s="1073"/>
      <c r="E30" s="1073"/>
      <c r="F30" s="1073"/>
      <c r="G30" s="1073"/>
      <c r="H30" s="1073"/>
      <c r="I30" s="1073"/>
      <c r="J30" s="1073"/>
      <c r="K30" s="1073"/>
      <c r="L30" s="1073"/>
      <c r="M30" s="1073"/>
      <c r="N30" s="1083"/>
      <c r="O30" s="1083"/>
      <c r="P30" s="1083"/>
      <c r="Q30" s="1083"/>
      <c r="R30" s="1083"/>
      <c r="S30" s="1083"/>
      <c r="T30" s="1083"/>
    </row>
    <row r="31" spans="1:20" s="80" customFormat="1" ht="35.25" customHeight="1">
      <c r="A31" s="9"/>
      <c r="B31" s="1102" t="s">
        <v>313</v>
      </c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4"/>
      <c r="O31" s="1104"/>
      <c r="P31" s="1104"/>
      <c r="Q31" s="1104"/>
      <c r="R31" s="1104"/>
      <c r="S31" s="1104"/>
      <c r="T31" s="1104"/>
    </row>
    <row r="32" spans="1:20" s="80" customFormat="1" ht="26.25" customHeight="1">
      <c r="A32" s="9"/>
      <c r="B32" s="1102" t="s">
        <v>314</v>
      </c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4"/>
      <c r="O32" s="1104"/>
      <c r="P32" s="1104"/>
      <c r="Q32" s="1104"/>
      <c r="R32" s="1104"/>
      <c r="S32" s="1104"/>
      <c r="T32" s="1104"/>
    </row>
    <row r="33" spans="1:18" ht="12.75" customHeight="1">
      <c r="A33" s="29"/>
      <c r="B33" s="1077" t="s">
        <v>54</v>
      </c>
      <c r="C33" s="1078"/>
      <c r="D33" s="1078"/>
      <c r="E33" s="1078"/>
      <c r="F33" s="1078"/>
      <c r="G33" s="1078"/>
      <c r="H33" s="1078"/>
      <c r="I33" s="1078"/>
      <c r="J33" s="1078"/>
      <c r="K33" s="1078"/>
      <c r="L33" s="1078"/>
      <c r="M33" s="1078"/>
      <c r="N33" s="1078"/>
      <c r="O33" s="1078"/>
      <c r="P33" s="1078"/>
      <c r="Q33" s="1078"/>
      <c r="R33" s="1078"/>
    </row>
    <row r="34" spans="1:18" ht="15" customHeight="1" hidden="1">
      <c r="A34" s="29"/>
      <c r="B34" s="1078"/>
      <c r="C34" s="1078"/>
      <c r="D34" s="1078"/>
      <c r="E34" s="1078"/>
      <c r="F34" s="1078"/>
      <c r="G34" s="1078"/>
      <c r="H34" s="1078"/>
      <c r="I34" s="1078"/>
      <c r="J34" s="1078"/>
      <c r="K34" s="1078"/>
      <c r="L34" s="1078"/>
      <c r="M34" s="1078"/>
      <c r="N34" s="1078"/>
      <c r="O34" s="1078"/>
      <c r="P34" s="1078"/>
      <c r="Q34" s="1078"/>
      <c r="R34" s="1078"/>
    </row>
    <row r="35" spans="1:18" ht="15" customHeight="1">
      <c r="A35" s="29"/>
      <c r="B35" s="1078"/>
      <c r="C35" s="1078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</row>
    <row r="36" spans="1:18" ht="15" customHeight="1">
      <c r="A36" s="29"/>
      <c r="B36" s="35"/>
      <c r="C36" s="35"/>
      <c r="D36" s="35"/>
      <c r="E36" s="35"/>
      <c r="F36" s="35"/>
      <c r="G36" s="35"/>
      <c r="H36" s="1074" t="s">
        <v>192</v>
      </c>
      <c r="I36" s="1074"/>
      <c r="J36" s="66"/>
      <c r="K36" s="12"/>
      <c r="L36" s="12"/>
      <c r="M36" s="502"/>
      <c r="N36" s="502"/>
      <c r="O36" s="446"/>
      <c r="P36" s="66"/>
      <c r="Q36" s="36"/>
      <c r="R36" s="36"/>
    </row>
    <row r="37" spans="1:18" ht="19.5" customHeight="1">
      <c r="A37" s="29"/>
      <c r="B37" s="35"/>
      <c r="C37" s="35"/>
      <c r="D37" s="35"/>
      <c r="E37" s="35"/>
      <c r="F37" s="35"/>
      <c r="G37" s="35"/>
      <c r="H37" s="503"/>
      <c r="I37" s="503"/>
      <c r="J37" s="382"/>
      <c r="K37" s="12"/>
      <c r="L37" s="12"/>
      <c r="M37" s="502"/>
      <c r="N37" s="502"/>
      <c r="O37" s="446"/>
      <c r="P37" s="66"/>
      <c r="Q37" s="36"/>
      <c r="R37" s="36"/>
    </row>
    <row r="38" spans="1:18" ht="25.5" customHeight="1">
      <c r="A38" s="29"/>
      <c r="B38" s="35"/>
      <c r="C38" s="35"/>
      <c r="D38" s="35"/>
      <c r="E38" s="37"/>
      <c r="F38" s="35"/>
      <c r="G38" s="35"/>
      <c r="H38" s="1075"/>
      <c r="I38" s="1076"/>
      <c r="J38" s="445"/>
      <c r="K38" s="12"/>
      <c r="L38" s="12"/>
      <c r="M38" s="502"/>
      <c r="N38" s="502"/>
      <c r="O38" s="446"/>
      <c r="P38" s="67"/>
      <c r="Q38" s="36"/>
      <c r="R38" s="36"/>
    </row>
    <row r="39" spans="1:18" ht="19.5" customHeight="1">
      <c r="A39" s="29"/>
      <c r="B39" s="35"/>
      <c r="C39" s="35"/>
      <c r="D39" s="35"/>
      <c r="E39" s="35"/>
      <c r="F39" s="35"/>
      <c r="G39" s="35"/>
      <c r="H39" s="1072"/>
      <c r="I39" s="1072"/>
      <c r="J39" s="382"/>
      <c r="K39" s="12"/>
      <c r="L39" s="12"/>
      <c r="M39" s="502"/>
      <c r="N39" s="502"/>
      <c r="O39" s="446"/>
      <c r="P39" s="66"/>
      <c r="Q39" s="36"/>
      <c r="R39" s="36"/>
    </row>
    <row r="40" spans="2:18" ht="19.5" customHeight="1">
      <c r="B40" s="35"/>
      <c r="C40" s="35"/>
      <c r="D40" s="35"/>
      <c r="E40" s="35"/>
      <c r="F40" s="35"/>
      <c r="G40" s="35"/>
      <c r="H40" s="1073"/>
      <c r="I40" s="1073"/>
      <c r="J40" s="66"/>
      <c r="K40" s="12"/>
      <c r="L40" s="12"/>
      <c r="M40" s="384" t="s">
        <v>193</v>
      </c>
      <c r="N40" s="385"/>
      <c r="O40" s="446"/>
      <c r="P40" s="66"/>
      <c r="Q40" s="36"/>
      <c r="R40" s="36"/>
    </row>
    <row r="41" spans="2:18" ht="19.5" customHeight="1">
      <c r="B41" s="38"/>
      <c r="C41" s="35"/>
      <c r="D41" s="35"/>
      <c r="E41" s="37"/>
      <c r="F41" s="35"/>
      <c r="G41" s="35"/>
      <c r="H41" s="1073"/>
      <c r="I41" s="1073"/>
      <c r="J41" s="66"/>
      <c r="K41" s="12"/>
      <c r="L41" s="12"/>
      <c r="M41" s="12"/>
      <c r="N41" s="35"/>
      <c r="O41" s="36"/>
      <c r="P41" s="66"/>
      <c r="Q41" s="36"/>
      <c r="R41" s="36"/>
    </row>
    <row r="42" spans="2:18" ht="23.2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5"/>
      <c r="Q42" s="36"/>
      <c r="R42" s="36"/>
    </row>
    <row r="43" spans="2:18" ht="7.5" customHeight="1" hidden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35"/>
      <c r="Q43" s="36"/>
      <c r="R43" s="36"/>
    </row>
    <row r="44" ht="15" customHeight="1"/>
    <row r="45" ht="12.75" customHeight="1" hidden="1"/>
    <row r="46" spans="9:13" ht="12.75" customHeight="1" hidden="1">
      <c r="I46" s="1062" t="s">
        <v>204</v>
      </c>
      <c r="J46" s="1069"/>
      <c r="K46" s="1069"/>
      <c r="L46" s="1069"/>
      <c r="M46" s="1070"/>
    </row>
    <row r="47" spans="9:13" ht="12.75" customHeight="1" hidden="1">
      <c r="I47" s="1062" t="s">
        <v>203</v>
      </c>
      <c r="J47" s="1065"/>
      <c r="K47" s="1065"/>
      <c r="L47" s="1065"/>
      <c r="M47" s="1066"/>
    </row>
    <row r="48" spans="9:13" ht="12.75" customHeight="1" hidden="1">
      <c r="I48" s="1062" t="s">
        <v>184</v>
      </c>
      <c r="J48" s="1063"/>
      <c r="K48" s="1063"/>
      <c r="L48" s="1063"/>
      <c r="M48" s="1064"/>
    </row>
    <row r="49" spans="9:13" ht="12.75" customHeight="1" hidden="1">
      <c r="I49" s="1062" t="s">
        <v>202</v>
      </c>
      <c r="J49" s="1065"/>
      <c r="K49" s="1065"/>
      <c r="L49" s="1065"/>
      <c r="M49" s="1066"/>
    </row>
    <row r="50" spans="9:13" ht="12.75" customHeight="1" hidden="1">
      <c r="I50" s="1062" t="s">
        <v>201</v>
      </c>
      <c r="J50" s="1065"/>
      <c r="K50" s="1065"/>
      <c r="L50" s="1065"/>
      <c r="M50" s="1066"/>
    </row>
    <row r="51" spans="9:13" ht="12.75" customHeight="1" hidden="1">
      <c r="I51" s="1062" t="s">
        <v>200</v>
      </c>
      <c r="J51" s="1065"/>
      <c r="K51" s="1065"/>
      <c r="L51" s="1065"/>
      <c r="M51" s="1066"/>
    </row>
    <row r="52" spans="9:13" ht="12.75" customHeight="1" hidden="1">
      <c r="I52" s="1062" t="s">
        <v>317</v>
      </c>
      <c r="J52" s="1063"/>
      <c r="K52" s="1063"/>
      <c r="L52" s="1063"/>
      <c r="M52" s="1064"/>
    </row>
    <row r="53" spans="9:13" ht="12.75" customHeight="1" hidden="1">
      <c r="I53" s="1062" t="s">
        <v>316</v>
      </c>
      <c r="J53" s="1065"/>
      <c r="K53" s="1065"/>
      <c r="L53" s="1065"/>
      <c r="M53" s="1066"/>
    </row>
    <row r="54" ht="12.75" customHeight="1" hidden="1"/>
    <row r="66" ht="12.75" customHeight="1">
      <c r="E66" s="14">
        <v>4</v>
      </c>
    </row>
  </sheetData>
  <sheetProtection selectLockedCells="1"/>
  <mergeCells count="57">
    <mergeCell ref="B31:T31"/>
    <mergeCell ref="B32:T32"/>
    <mergeCell ref="B29:R29"/>
    <mergeCell ref="B19:G19"/>
    <mergeCell ref="B28:S28"/>
    <mergeCell ref="B24:G24"/>
    <mergeCell ref="C20:G20"/>
    <mergeCell ref="C21:G21"/>
    <mergeCell ref="C23:G23"/>
    <mergeCell ref="C22:G22"/>
    <mergeCell ref="C5:G7"/>
    <mergeCell ref="T5:T7"/>
    <mergeCell ref="Q6:Q7"/>
    <mergeCell ref="R6:S6"/>
    <mergeCell ref="H6:H7"/>
    <mergeCell ref="I6:I7"/>
    <mergeCell ref="K6:K7"/>
    <mergeCell ref="H5:M5"/>
    <mergeCell ref="O6:O7"/>
    <mergeCell ref="J6:J7"/>
    <mergeCell ref="B33:R35"/>
    <mergeCell ref="C11:G11"/>
    <mergeCell ref="C12:G12"/>
    <mergeCell ref="C13:G13"/>
    <mergeCell ref="C14:G14"/>
    <mergeCell ref="C17:G17"/>
    <mergeCell ref="C18:G18"/>
    <mergeCell ref="C15:G15"/>
    <mergeCell ref="C16:G16"/>
    <mergeCell ref="B30:T30"/>
    <mergeCell ref="M36:N39"/>
    <mergeCell ref="H39:I39"/>
    <mergeCell ref="H41:I41"/>
    <mergeCell ref="H40:I40"/>
    <mergeCell ref="H36:I36"/>
    <mergeCell ref="H37:I37"/>
    <mergeCell ref="H38:I38"/>
    <mergeCell ref="I52:M52"/>
    <mergeCell ref="I53:M53"/>
    <mergeCell ref="P6:P7"/>
    <mergeCell ref="I46:M46"/>
    <mergeCell ref="I47:M47"/>
    <mergeCell ref="I48:M48"/>
    <mergeCell ref="I49:M49"/>
    <mergeCell ref="I50:M50"/>
    <mergeCell ref="I51:M51"/>
    <mergeCell ref="N6:N7"/>
    <mergeCell ref="B3:T3"/>
    <mergeCell ref="B27:S27"/>
    <mergeCell ref="B26:S26"/>
    <mergeCell ref="B25:S25"/>
    <mergeCell ref="C10:G10"/>
    <mergeCell ref="C8:G8"/>
    <mergeCell ref="C9:G9"/>
    <mergeCell ref="B5:B7"/>
    <mergeCell ref="N5:S5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2"/>
  <headerFooter alignWithMargins="0">
    <oddHeader xml:space="preserve">&amp;C&amp;"Czcionka tekstu podstawowego,Pogrubiony"&amp;12 5. ZAPOTRZEBOWANIE NA MOC  I ENERGIĘ 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50" zoomScaleSheetLayoutView="50" zoomScalePageLayoutView="70" workbookViewId="0" topLeftCell="A1">
      <selection activeCell="N24" sqref="N24"/>
    </sheetView>
  </sheetViews>
  <sheetFormatPr defaultColWidth="8.5" defaultRowHeight="14.25"/>
  <cols>
    <col min="1" max="1" width="4.19921875" style="41" customWidth="1"/>
    <col min="2" max="2" width="11.3984375" style="207" customWidth="1"/>
    <col min="3" max="3" width="14.59765625" style="41" customWidth="1"/>
    <col min="4" max="4" width="17.09765625" style="41" customWidth="1"/>
    <col min="5" max="5" width="14.3984375" style="41" customWidth="1"/>
    <col min="6" max="6" width="20.69921875" style="41" customWidth="1"/>
    <col min="7" max="7" width="21.8984375" style="41" customWidth="1"/>
    <col min="8" max="8" width="15.19921875" style="41" customWidth="1"/>
    <col min="9" max="9" width="21.59765625" style="41" customWidth="1"/>
    <col min="10" max="10" width="15.19921875" style="41" customWidth="1"/>
    <col min="11" max="11" width="20.09765625" style="41" customWidth="1"/>
    <col min="12" max="12" width="12.8984375" style="41" customWidth="1"/>
    <col min="13" max="13" width="15.09765625" style="41" customWidth="1"/>
    <col min="14" max="14" width="17.59765625" style="41" customWidth="1"/>
    <col min="15" max="16384" width="8.5" style="41" customWidth="1"/>
  </cols>
  <sheetData>
    <row r="1" spans="1:15" ht="30.75" customHeight="1">
      <c r="A1" s="40"/>
      <c r="B1" s="1110" t="s">
        <v>115</v>
      </c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</row>
    <row r="2" spans="1:14" s="200" customFormat="1" ht="21.75">
      <c r="A2" s="199"/>
      <c r="B2" s="1140" t="s">
        <v>118</v>
      </c>
      <c r="C2" s="1143" t="s">
        <v>180</v>
      </c>
      <c r="D2" s="1144"/>
      <c r="E2" s="1144"/>
      <c r="F2" s="1144"/>
      <c r="G2" s="1145"/>
      <c r="H2" s="1152" t="s">
        <v>53</v>
      </c>
      <c r="I2" s="1153"/>
      <c r="J2" s="1153"/>
      <c r="K2" s="1153"/>
      <c r="L2" s="1153"/>
      <c r="M2" s="1153"/>
      <c r="N2" s="1154"/>
    </row>
    <row r="3" spans="1:14" s="202" customFormat="1" ht="37.5">
      <c r="A3" s="201"/>
      <c r="B3" s="1141"/>
      <c r="C3" s="1146"/>
      <c r="D3" s="1147"/>
      <c r="E3" s="1147"/>
      <c r="F3" s="1147"/>
      <c r="G3" s="1148"/>
      <c r="H3" s="1155" t="s">
        <v>121</v>
      </c>
      <c r="I3" s="1156"/>
      <c r="J3" s="1155" t="s">
        <v>120</v>
      </c>
      <c r="K3" s="1157"/>
      <c r="L3" s="1158" t="s">
        <v>507</v>
      </c>
      <c r="M3" s="1156"/>
      <c r="N3" s="307" t="s">
        <v>508</v>
      </c>
    </row>
    <row r="4" spans="1:14" s="202" customFormat="1" ht="18.75">
      <c r="A4" s="201"/>
      <c r="B4" s="1142"/>
      <c r="C4" s="1149"/>
      <c r="D4" s="1150"/>
      <c r="E4" s="1150"/>
      <c r="F4" s="1150"/>
      <c r="G4" s="1151"/>
      <c r="H4" s="312" t="s">
        <v>421</v>
      </c>
      <c r="I4" s="306" t="s">
        <v>400</v>
      </c>
      <c r="J4" s="312" t="s">
        <v>421</v>
      </c>
      <c r="K4" s="306" t="s">
        <v>400</v>
      </c>
      <c r="L4" s="312" t="s">
        <v>421</v>
      </c>
      <c r="M4" s="306" t="s">
        <v>400</v>
      </c>
      <c r="N4" s="306" t="s">
        <v>376</v>
      </c>
    </row>
    <row r="5" spans="1:14" s="202" customFormat="1" ht="18.75">
      <c r="A5" s="201"/>
      <c r="B5" s="308">
        <v>1</v>
      </c>
      <c r="C5" s="309"/>
      <c r="D5" s="310">
        <v>2</v>
      </c>
      <c r="E5" s="310"/>
      <c r="F5" s="310"/>
      <c r="G5" s="311"/>
      <c r="H5" s="308">
        <v>3</v>
      </c>
      <c r="I5" s="313">
        <v>4</v>
      </c>
      <c r="J5" s="313">
        <v>5</v>
      </c>
      <c r="K5" s="313">
        <v>6</v>
      </c>
      <c r="L5" s="313">
        <v>7</v>
      </c>
      <c r="M5" s="313">
        <v>8</v>
      </c>
      <c r="N5" s="508">
        <v>9</v>
      </c>
    </row>
    <row r="6" spans="1:14" s="204" customFormat="1" ht="22.5" customHeight="1">
      <c r="A6" s="203"/>
      <c r="B6" s="314" t="s">
        <v>122</v>
      </c>
      <c r="C6" s="1128" t="s">
        <v>204</v>
      </c>
      <c r="D6" s="1138"/>
      <c r="E6" s="1138"/>
      <c r="F6" s="1138"/>
      <c r="G6" s="1139"/>
      <c r="H6" s="315"/>
      <c r="I6" s="510">
        <f aca="true" t="shared" si="0" ref="I6:K21">H6*3.6</f>
        <v>0</v>
      </c>
      <c r="J6" s="315"/>
      <c r="K6" s="513">
        <f t="shared" si="0"/>
        <v>0</v>
      </c>
      <c r="L6" s="316">
        <f>H6-J6</f>
        <v>0</v>
      </c>
      <c r="M6" s="516">
        <f aca="true" t="shared" si="1" ref="L6:M23">I6-K6</f>
        <v>0</v>
      </c>
      <c r="N6" s="511"/>
    </row>
    <row r="7" spans="1:14" s="204" customFormat="1" ht="24" customHeight="1">
      <c r="A7" s="203"/>
      <c r="B7" s="314" t="s">
        <v>123</v>
      </c>
      <c r="C7" s="1128" t="s">
        <v>203</v>
      </c>
      <c r="D7" s="1129"/>
      <c r="E7" s="1129"/>
      <c r="F7" s="1129"/>
      <c r="G7" s="1130"/>
      <c r="H7" s="315"/>
      <c r="I7" s="510">
        <f t="shared" si="0"/>
        <v>0</v>
      </c>
      <c r="J7" s="315"/>
      <c r="K7" s="513">
        <f t="shared" si="0"/>
        <v>0</v>
      </c>
      <c r="L7" s="316">
        <f t="shared" si="1"/>
        <v>0</v>
      </c>
      <c r="M7" s="516">
        <f t="shared" si="1"/>
        <v>0</v>
      </c>
      <c r="N7" s="518"/>
    </row>
    <row r="8" spans="1:14" s="204" customFormat="1" ht="18.75">
      <c r="A8" s="203"/>
      <c r="B8" s="314" t="s">
        <v>125</v>
      </c>
      <c r="C8" s="1128" t="s">
        <v>184</v>
      </c>
      <c r="D8" s="1136"/>
      <c r="E8" s="1136"/>
      <c r="F8" s="1136"/>
      <c r="G8" s="1137"/>
      <c r="H8" s="315"/>
      <c r="I8" s="510">
        <f t="shared" si="0"/>
        <v>0</v>
      </c>
      <c r="J8" s="315"/>
      <c r="K8" s="513">
        <f t="shared" si="0"/>
        <v>0</v>
      </c>
      <c r="L8" s="316">
        <f t="shared" si="1"/>
        <v>0</v>
      </c>
      <c r="M8" s="516">
        <f t="shared" si="1"/>
        <v>0</v>
      </c>
      <c r="N8" s="518"/>
    </row>
    <row r="9" spans="1:14" ht="24" customHeight="1">
      <c r="A9" s="40"/>
      <c r="B9" s="314" t="s">
        <v>126</v>
      </c>
      <c r="C9" s="1128" t="s">
        <v>202</v>
      </c>
      <c r="D9" s="1129"/>
      <c r="E9" s="1129"/>
      <c r="F9" s="1129"/>
      <c r="G9" s="1130"/>
      <c r="H9" s="315"/>
      <c r="I9" s="510">
        <f t="shared" si="0"/>
        <v>0</v>
      </c>
      <c r="J9" s="315"/>
      <c r="K9" s="513">
        <f t="shared" si="0"/>
        <v>0</v>
      </c>
      <c r="L9" s="316">
        <f t="shared" si="1"/>
        <v>0</v>
      </c>
      <c r="M9" s="516">
        <f t="shared" si="1"/>
        <v>0</v>
      </c>
      <c r="N9" s="518"/>
    </row>
    <row r="10" spans="1:14" ht="25.5" customHeight="1">
      <c r="A10" s="40"/>
      <c r="B10" s="314" t="s">
        <v>127</v>
      </c>
      <c r="C10" s="1128" t="s">
        <v>201</v>
      </c>
      <c r="D10" s="1129"/>
      <c r="E10" s="1129"/>
      <c r="F10" s="1129"/>
      <c r="G10" s="1130"/>
      <c r="H10" s="315"/>
      <c r="I10" s="510">
        <f t="shared" si="0"/>
        <v>0</v>
      </c>
      <c r="J10" s="315"/>
      <c r="K10" s="513">
        <f t="shared" si="0"/>
        <v>0</v>
      </c>
      <c r="L10" s="316">
        <f t="shared" si="1"/>
        <v>0</v>
      </c>
      <c r="M10" s="516">
        <f t="shared" si="1"/>
        <v>0</v>
      </c>
      <c r="N10" s="518"/>
    </row>
    <row r="11" spans="1:14" ht="25.5" customHeight="1">
      <c r="A11" s="40"/>
      <c r="B11" s="314" t="s">
        <v>129</v>
      </c>
      <c r="C11" s="1128" t="s">
        <v>200</v>
      </c>
      <c r="D11" s="1129"/>
      <c r="E11" s="1129"/>
      <c r="F11" s="1129"/>
      <c r="G11" s="1130"/>
      <c r="H11" s="315"/>
      <c r="I11" s="510">
        <f t="shared" si="0"/>
        <v>0</v>
      </c>
      <c r="J11" s="315"/>
      <c r="K11" s="513">
        <f t="shared" si="0"/>
        <v>0</v>
      </c>
      <c r="L11" s="316">
        <f t="shared" si="1"/>
        <v>0</v>
      </c>
      <c r="M11" s="516">
        <f t="shared" si="1"/>
        <v>0</v>
      </c>
      <c r="N11" s="518"/>
    </row>
    <row r="12" spans="1:14" ht="25.5" customHeight="1">
      <c r="A12" s="40"/>
      <c r="B12" s="314" t="s">
        <v>130</v>
      </c>
      <c r="C12" s="1128" t="s">
        <v>509</v>
      </c>
      <c r="D12" s="1136"/>
      <c r="E12" s="1136"/>
      <c r="F12" s="1136"/>
      <c r="G12" s="1137"/>
      <c r="H12" s="315"/>
      <c r="I12" s="510">
        <f t="shared" si="0"/>
        <v>0</v>
      </c>
      <c r="J12" s="315"/>
      <c r="K12" s="513">
        <f t="shared" si="0"/>
        <v>0</v>
      </c>
      <c r="L12" s="316">
        <f t="shared" si="1"/>
        <v>0</v>
      </c>
      <c r="M12" s="516">
        <f t="shared" si="1"/>
        <v>0</v>
      </c>
      <c r="N12" s="518"/>
    </row>
    <row r="13" spans="1:14" ht="29.25" customHeight="1">
      <c r="A13" s="40"/>
      <c r="B13" s="314" t="s">
        <v>131</v>
      </c>
      <c r="C13" s="1128" t="s">
        <v>510</v>
      </c>
      <c r="D13" s="1129"/>
      <c r="E13" s="1129"/>
      <c r="F13" s="1129"/>
      <c r="G13" s="1130"/>
      <c r="H13" s="315"/>
      <c r="I13" s="510">
        <f t="shared" si="0"/>
        <v>0</v>
      </c>
      <c r="J13" s="315"/>
      <c r="K13" s="513">
        <f t="shared" si="0"/>
        <v>0</v>
      </c>
      <c r="L13" s="316">
        <f t="shared" si="1"/>
        <v>0</v>
      </c>
      <c r="M13" s="516">
        <f t="shared" si="1"/>
        <v>0</v>
      </c>
      <c r="N13" s="518"/>
    </row>
    <row r="14" spans="1:14" ht="33" customHeight="1">
      <c r="A14" s="40"/>
      <c r="B14" s="314" t="s">
        <v>132</v>
      </c>
      <c r="C14" s="1128" t="s">
        <v>511</v>
      </c>
      <c r="D14" s="1129"/>
      <c r="E14" s="1129"/>
      <c r="F14" s="1129"/>
      <c r="G14" s="1130"/>
      <c r="H14" s="315"/>
      <c r="I14" s="510">
        <f t="shared" si="0"/>
        <v>0</v>
      </c>
      <c r="J14" s="315"/>
      <c r="K14" s="513">
        <f t="shared" si="0"/>
        <v>0</v>
      </c>
      <c r="L14" s="316">
        <f t="shared" si="1"/>
        <v>0</v>
      </c>
      <c r="M14" s="516">
        <f t="shared" si="1"/>
        <v>0</v>
      </c>
      <c r="N14" s="518"/>
    </row>
    <row r="15" spans="1:14" ht="33" customHeight="1">
      <c r="A15" s="40"/>
      <c r="B15" s="314" t="s">
        <v>133</v>
      </c>
      <c r="C15" s="1128" t="s">
        <v>512</v>
      </c>
      <c r="D15" s="1129"/>
      <c r="E15" s="1129"/>
      <c r="F15" s="1129"/>
      <c r="G15" s="1130"/>
      <c r="H15" s="315"/>
      <c r="I15" s="510">
        <f t="shared" si="0"/>
        <v>0</v>
      </c>
      <c r="J15" s="315"/>
      <c r="K15" s="513">
        <f t="shared" si="0"/>
        <v>0</v>
      </c>
      <c r="L15" s="316">
        <f t="shared" si="1"/>
        <v>0</v>
      </c>
      <c r="M15" s="516">
        <f t="shared" si="1"/>
        <v>0</v>
      </c>
      <c r="N15" s="518"/>
    </row>
    <row r="16" spans="1:14" ht="46.5" customHeight="1">
      <c r="A16" s="40"/>
      <c r="B16" s="314" t="s">
        <v>134</v>
      </c>
      <c r="C16" s="1128" t="s">
        <v>513</v>
      </c>
      <c r="D16" s="1136"/>
      <c r="E16" s="1136"/>
      <c r="F16" s="1136"/>
      <c r="G16" s="1137"/>
      <c r="H16" s="315"/>
      <c r="I16" s="510">
        <f t="shared" si="0"/>
        <v>0</v>
      </c>
      <c r="J16" s="315"/>
      <c r="K16" s="513">
        <f t="shared" si="0"/>
        <v>0</v>
      </c>
      <c r="L16" s="316">
        <f t="shared" si="1"/>
        <v>0</v>
      </c>
      <c r="M16" s="516">
        <f t="shared" si="1"/>
        <v>0</v>
      </c>
      <c r="N16" s="518"/>
    </row>
    <row r="17" spans="1:14" ht="36.75" customHeight="1">
      <c r="A17" s="40"/>
      <c r="B17" s="314" t="s">
        <v>135</v>
      </c>
      <c r="C17" s="1128" t="s">
        <v>652</v>
      </c>
      <c r="D17" s="1136"/>
      <c r="E17" s="1136"/>
      <c r="F17" s="1136"/>
      <c r="G17" s="1137"/>
      <c r="H17" s="315"/>
      <c r="I17" s="510">
        <f t="shared" si="0"/>
        <v>0</v>
      </c>
      <c r="J17" s="315"/>
      <c r="K17" s="513">
        <f t="shared" si="0"/>
        <v>0</v>
      </c>
      <c r="L17" s="316">
        <f t="shared" si="1"/>
        <v>0</v>
      </c>
      <c r="M17" s="516">
        <f t="shared" si="1"/>
        <v>0</v>
      </c>
      <c r="N17" s="518"/>
    </row>
    <row r="18" spans="1:14" ht="54.75" customHeight="1">
      <c r="A18" s="205"/>
      <c r="B18" s="317" t="s">
        <v>199</v>
      </c>
      <c r="C18" s="1128" t="s">
        <v>608</v>
      </c>
      <c r="D18" s="1129"/>
      <c r="E18" s="1129"/>
      <c r="F18" s="1129"/>
      <c r="G18" s="1130"/>
      <c r="H18" s="318"/>
      <c r="I18" s="511">
        <f>H18*3.6</f>
        <v>0</v>
      </c>
      <c r="J18" s="318"/>
      <c r="K18" s="514">
        <f>J18*3.6</f>
        <v>0</v>
      </c>
      <c r="L18" s="319">
        <f>H18-J18</f>
        <v>0</v>
      </c>
      <c r="M18" s="517">
        <f>I18-K18</f>
        <v>0</v>
      </c>
      <c r="N18" s="518"/>
    </row>
    <row r="19" spans="1:14" ht="57.75" customHeight="1">
      <c r="A19" s="205"/>
      <c r="B19" s="314" t="s">
        <v>288</v>
      </c>
      <c r="C19" s="1128" t="s">
        <v>609</v>
      </c>
      <c r="D19" s="1129"/>
      <c r="E19" s="1129"/>
      <c r="F19" s="1129"/>
      <c r="G19" s="1130"/>
      <c r="H19" s="318"/>
      <c r="I19" s="511">
        <f t="shared" si="0"/>
        <v>0</v>
      </c>
      <c r="J19" s="318"/>
      <c r="K19" s="514">
        <f t="shared" si="0"/>
        <v>0</v>
      </c>
      <c r="L19" s="319">
        <f t="shared" si="1"/>
        <v>0</v>
      </c>
      <c r="M19" s="517">
        <f t="shared" si="1"/>
        <v>0</v>
      </c>
      <c r="N19" s="512"/>
    </row>
    <row r="20" spans="1:14" ht="18.75">
      <c r="A20" s="40"/>
      <c r="B20" s="1131" t="s">
        <v>67</v>
      </c>
      <c r="C20" s="1132"/>
      <c r="D20" s="1132"/>
      <c r="E20" s="1132"/>
      <c r="F20" s="1132"/>
      <c r="G20" s="1132"/>
      <c r="H20" s="320">
        <f aca="true" t="shared" si="2" ref="H20:M20">SUM(H6:H19)</f>
        <v>0</v>
      </c>
      <c r="I20" s="320">
        <f t="shared" si="2"/>
        <v>0</v>
      </c>
      <c r="J20" s="320">
        <f t="shared" si="2"/>
        <v>0</v>
      </c>
      <c r="K20" s="320">
        <f t="shared" si="2"/>
        <v>0</v>
      </c>
      <c r="L20" s="320">
        <f t="shared" si="2"/>
        <v>0</v>
      </c>
      <c r="M20" s="320">
        <f t="shared" si="2"/>
        <v>0</v>
      </c>
      <c r="N20" s="520">
        <f>IF(H20&lt;&gt;0,L20/H20,"")</f>
      </c>
    </row>
    <row r="21" spans="1:14" ht="62.25" customHeight="1">
      <c r="A21" s="205"/>
      <c r="B21" s="321" t="s">
        <v>514</v>
      </c>
      <c r="C21" s="1133" t="s">
        <v>610</v>
      </c>
      <c r="D21" s="1134"/>
      <c r="E21" s="1134"/>
      <c r="F21" s="1134"/>
      <c r="G21" s="1135"/>
      <c r="H21" s="322"/>
      <c r="I21" s="512">
        <f t="shared" si="0"/>
        <v>0</v>
      </c>
      <c r="J21" s="322"/>
      <c r="K21" s="515"/>
      <c r="L21" s="323">
        <f t="shared" si="1"/>
        <v>0</v>
      </c>
      <c r="M21" s="519">
        <f t="shared" si="1"/>
        <v>0</v>
      </c>
      <c r="N21" s="511"/>
    </row>
    <row r="22" spans="1:14" ht="66" customHeight="1">
      <c r="A22" s="205"/>
      <c r="B22" s="314" t="s">
        <v>515</v>
      </c>
      <c r="C22" s="1128" t="s">
        <v>611</v>
      </c>
      <c r="D22" s="1129"/>
      <c r="E22" s="1129"/>
      <c r="F22" s="1129"/>
      <c r="G22" s="1130"/>
      <c r="H22" s="315">
        <f>D35</f>
        <v>0</v>
      </c>
      <c r="I22" s="510">
        <f>H22*3.6</f>
        <v>0</v>
      </c>
      <c r="J22" s="315">
        <f>B35</f>
        <v>0</v>
      </c>
      <c r="K22" s="513">
        <f>J22*3.6</f>
        <v>0</v>
      </c>
      <c r="L22" s="316">
        <f t="shared" si="1"/>
        <v>0</v>
      </c>
      <c r="M22" s="516">
        <f t="shared" si="1"/>
        <v>0</v>
      </c>
      <c r="N22" s="522"/>
    </row>
    <row r="23" spans="1:14" ht="53.25" customHeight="1">
      <c r="A23" s="205"/>
      <c r="B23" s="314" t="s">
        <v>516</v>
      </c>
      <c r="C23" s="1128" t="s">
        <v>612</v>
      </c>
      <c r="D23" s="1129"/>
      <c r="E23" s="1129"/>
      <c r="F23" s="1129"/>
      <c r="G23" s="1130"/>
      <c r="H23" s="315"/>
      <c r="I23" s="510"/>
      <c r="J23" s="315"/>
      <c r="K23" s="513"/>
      <c r="L23" s="316">
        <f t="shared" si="1"/>
        <v>0</v>
      </c>
      <c r="M23" s="516">
        <f t="shared" si="1"/>
        <v>0</v>
      </c>
      <c r="N23" s="512"/>
    </row>
    <row r="24" spans="1:14" ht="18.75">
      <c r="A24" s="40"/>
      <c r="B24" s="1119" t="s">
        <v>517</v>
      </c>
      <c r="C24" s="1120"/>
      <c r="D24" s="1120"/>
      <c r="E24" s="1120"/>
      <c r="F24" s="1120"/>
      <c r="G24" s="1120"/>
      <c r="H24" s="1121"/>
      <c r="I24" s="1121"/>
      <c r="J24" s="1121"/>
      <c r="K24" s="1122"/>
      <c r="L24" s="320">
        <f>SUM(L20:L23)</f>
        <v>0</v>
      </c>
      <c r="M24" s="320">
        <f>SUM(M20:M23)</f>
        <v>0</v>
      </c>
      <c r="N24" s="521">
        <f>IF(H20&lt;&gt;0,L24/H20,"")</f>
      </c>
    </row>
    <row r="25" spans="1:14" ht="116.25" customHeight="1">
      <c r="A25" s="40"/>
      <c r="B25" s="1123" t="s">
        <v>613</v>
      </c>
      <c r="C25" s="1123"/>
      <c r="D25" s="1123"/>
      <c r="E25" s="1123"/>
      <c r="F25" s="1123"/>
      <c r="G25" s="1123"/>
      <c r="H25" s="1123"/>
      <c r="I25" s="1123"/>
      <c r="J25" s="1123"/>
      <c r="K25" s="1123"/>
      <c r="L25" s="1123"/>
      <c r="M25" s="1123"/>
      <c r="N25" s="1123"/>
    </row>
    <row r="26" spans="1:14" s="80" customFormat="1" ht="22.5">
      <c r="A26" s="9"/>
      <c r="B26" s="1124" t="s">
        <v>614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325"/>
    </row>
    <row r="27" spans="1:14" s="80" customFormat="1" ht="43.5" customHeight="1">
      <c r="A27" s="9"/>
      <c r="B27" s="1125" t="s">
        <v>615</v>
      </c>
      <c r="C27" s="1126"/>
      <c r="D27" s="1126"/>
      <c r="E27" s="1126"/>
      <c r="F27" s="1126"/>
      <c r="G27" s="1126"/>
      <c r="H27" s="1126"/>
      <c r="I27" s="1126"/>
      <c r="J27" s="1126"/>
      <c r="K27" s="1126"/>
      <c r="L27" s="1126"/>
      <c r="M27" s="1126"/>
      <c r="N27" s="325"/>
    </row>
    <row r="28" spans="1:14" s="80" customFormat="1" ht="22.5">
      <c r="A28" s="9"/>
      <c r="B28" s="1124" t="s">
        <v>616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325"/>
    </row>
    <row r="29" spans="1:14" s="206" customFormat="1" ht="22.5">
      <c r="A29" s="12"/>
      <c r="B29" s="566" t="s">
        <v>68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9"/>
    </row>
    <row r="30" spans="1:14" s="206" customFormat="1" ht="18.75">
      <c r="A30" s="12"/>
      <c r="B30" s="327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9"/>
    </row>
    <row r="31" spans="1:15" ht="18.75">
      <c r="A31" s="40"/>
      <c r="B31" s="330"/>
      <c r="C31" s="331"/>
      <c r="D31" s="330"/>
      <c r="E31" s="332"/>
      <c r="F31" s="1127" t="s">
        <v>136</v>
      </c>
      <c r="G31" s="1127"/>
      <c r="H31" s="1127"/>
      <c r="I31" s="333"/>
      <c r="J31" s="334"/>
      <c r="K31" s="1127" t="s">
        <v>194</v>
      </c>
      <c r="L31" s="1127"/>
      <c r="M31" s="328"/>
      <c r="N31" s="328"/>
      <c r="O31" s="206"/>
    </row>
    <row r="32" spans="1:15" ht="18.75">
      <c r="A32" s="40"/>
      <c r="B32" s="330"/>
      <c r="C32" s="331"/>
      <c r="D32" s="330"/>
      <c r="E32" s="335"/>
      <c r="F32" s="1113" t="s">
        <v>192</v>
      </c>
      <c r="G32" s="1113"/>
      <c r="H32" s="1113"/>
      <c r="I32" s="336"/>
      <c r="J32" s="337"/>
      <c r="K32" s="1114"/>
      <c r="L32" s="1114"/>
      <c r="M32" s="328"/>
      <c r="N32" s="328"/>
      <c r="O32" s="206"/>
    </row>
    <row r="33" spans="1:15" ht="18.75">
      <c r="A33" s="40"/>
      <c r="B33" s="330"/>
      <c r="C33" s="331"/>
      <c r="D33" s="330"/>
      <c r="E33" s="335"/>
      <c r="F33" s="1115"/>
      <c r="G33" s="1115"/>
      <c r="H33" s="1115"/>
      <c r="I33" s="336"/>
      <c r="J33" s="337"/>
      <c r="K33" s="1114"/>
      <c r="L33" s="1114"/>
      <c r="M33" s="328"/>
      <c r="N33" s="328"/>
      <c r="O33" s="206"/>
    </row>
    <row r="34" spans="2:14" ht="18.75">
      <c r="B34" s="338"/>
      <c r="C34" s="339"/>
      <c r="D34" s="1111"/>
      <c r="E34" s="1111"/>
      <c r="F34" s="1116"/>
      <c r="G34" s="1117"/>
      <c r="H34" s="1118"/>
      <c r="I34" s="326"/>
      <c r="J34" s="340"/>
      <c r="K34" s="1114"/>
      <c r="L34" s="1114"/>
      <c r="M34" s="339"/>
      <c r="N34" s="339"/>
    </row>
    <row r="35" spans="2:15" ht="18.75">
      <c r="B35" s="330"/>
      <c r="C35" s="330"/>
      <c r="D35" s="330"/>
      <c r="E35" s="1111"/>
      <c r="F35" s="1111"/>
      <c r="G35" s="325"/>
      <c r="H35" s="325"/>
      <c r="I35" s="324"/>
      <c r="J35" s="337"/>
      <c r="K35" s="1114"/>
      <c r="L35" s="1114"/>
      <c r="M35" s="328"/>
      <c r="N35" s="328"/>
      <c r="O35" s="206"/>
    </row>
    <row r="36" spans="2:14" ht="18.75">
      <c r="B36" s="341"/>
      <c r="C36" s="339"/>
      <c r="D36" s="1111"/>
      <c r="E36" s="1111"/>
      <c r="F36" s="1112"/>
      <c r="G36" s="1112"/>
      <c r="H36" s="1112"/>
      <c r="I36" s="324"/>
      <c r="J36" s="337"/>
      <c r="K36" s="342" t="s">
        <v>193</v>
      </c>
      <c r="L36" s="447"/>
      <c r="M36" s="339"/>
      <c r="N36" s="339"/>
    </row>
    <row r="37" spans="2:14" ht="18.75">
      <c r="B37" s="330"/>
      <c r="C37" s="330"/>
      <c r="D37" s="330"/>
      <c r="E37" s="335"/>
      <c r="F37" s="1112"/>
      <c r="G37" s="1112"/>
      <c r="H37" s="1112"/>
      <c r="I37" s="328"/>
      <c r="J37" s="328"/>
      <c r="K37" s="328"/>
      <c r="L37" s="328"/>
      <c r="M37" s="328"/>
      <c r="N37" s="329"/>
    </row>
  </sheetData>
  <sheetProtection/>
  <mergeCells count="41">
    <mergeCell ref="B2:B4"/>
    <mergeCell ref="C2:G4"/>
    <mergeCell ref="H2:N2"/>
    <mergeCell ref="H3:I3"/>
    <mergeCell ref="J3:K3"/>
    <mergeCell ref="L3:M3"/>
    <mergeCell ref="C16:G16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B28:M28"/>
    <mergeCell ref="F31:H31"/>
    <mergeCell ref="K31:L31"/>
    <mergeCell ref="C18:G18"/>
    <mergeCell ref="C19:G19"/>
    <mergeCell ref="B20:G20"/>
    <mergeCell ref="C21:G21"/>
    <mergeCell ref="C22:G22"/>
    <mergeCell ref="C23:G23"/>
    <mergeCell ref="B24:K24"/>
    <mergeCell ref="B25:N25"/>
    <mergeCell ref="B26:M26"/>
    <mergeCell ref="B27:M27"/>
    <mergeCell ref="B1:O1"/>
    <mergeCell ref="D36:E36"/>
    <mergeCell ref="F36:H36"/>
    <mergeCell ref="F37:H37"/>
    <mergeCell ref="F32:H32"/>
    <mergeCell ref="K32:L35"/>
    <mergeCell ref="F33:H33"/>
    <mergeCell ref="D34:E34"/>
    <mergeCell ref="F34:H34"/>
    <mergeCell ref="E35:F35"/>
  </mergeCells>
  <printOptions/>
  <pageMargins left="0.7" right="0.7" top="0.75" bottom="0.75" header="0.3" footer="0.3"/>
  <pageSetup horizontalDpi="600" verticalDpi="600" orientation="landscape" paperSize="9" scale="43" r:id="rId1"/>
  <headerFooter alignWithMargins="0">
    <oddHeader>&amp;C&amp;"Czcionka tekstu podstawowego,Pogrubiony"&amp;12 6. OBLICZENIE EFEKTU ENERGETYCZNEGO PROJEKTU - ZESTAWIENIE ZAPOTRZEBOWANIA NA ENERGIĘ KOŃCOWĄ 
WG NOŚNIKÓW ENERGII DLA STANU PRZED I PO REALIZACJI PROJEKTU</oddHeader>
  </headerFooter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L38"/>
  <sheetViews>
    <sheetView view="pageBreakPreview" zoomScale="50" zoomScaleNormal="55" zoomScaleSheetLayoutView="50" zoomScalePageLayoutView="70" workbookViewId="0" topLeftCell="A1">
      <selection activeCell="I22" sqref="I22"/>
    </sheetView>
  </sheetViews>
  <sheetFormatPr defaultColWidth="8.796875" defaultRowHeight="14.25"/>
  <cols>
    <col min="1" max="1" width="4.09765625" style="275" bestFit="1" customWidth="1"/>
    <col min="2" max="2" width="98.19921875" style="275" customWidth="1"/>
    <col min="3" max="3" width="19.59765625" style="275" customWidth="1"/>
    <col min="4" max="4" width="14.3984375" style="275" customWidth="1"/>
    <col min="5" max="5" width="17.69921875" style="275" customWidth="1"/>
    <col min="6" max="6" width="13.5" style="275" customWidth="1"/>
    <col min="7" max="7" width="17.09765625" style="275" customWidth="1"/>
    <col min="8" max="8" width="15.69921875" style="275" customWidth="1"/>
    <col min="9" max="9" width="21.8984375" style="275" customWidth="1"/>
    <col min="10" max="16384" width="9" style="275" customWidth="1"/>
  </cols>
  <sheetData>
    <row r="1" ht="16.5" thickBot="1"/>
    <row r="2" spans="2:9" ht="19.5" thickBot="1">
      <c r="B2" s="1159" t="s">
        <v>92</v>
      </c>
      <c r="C2" s="1160"/>
      <c r="D2" s="1160"/>
      <c r="E2" s="1160"/>
      <c r="F2" s="1160"/>
      <c r="G2" s="1160"/>
      <c r="H2" s="1160"/>
      <c r="I2" s="1161"/>
    </row>
    <row r="3" spans="1:9" ht="50.25" customHeight="1" thickBot="1">
      <c r="A3" s="1191" t="s">
        <v>118</v>
      </c>
      <c r="B3" s="1192" t="s">
        <v>180</v>
      </c>
      <c r="C3" s="1195" t="s">
        <v>629</v>
      </c>
      <c r="D3" s="1198" t="s">
        <v>630</v>
      </c>
      <c r="E3" s="1201" t="s">
        <v>589</v>
      </c>
      <c r="F3" s="1173"/>
      <c r="G3" s="1201" t="s">
        <v>590</v>
      </c>
      <c r="H3" s="1202"/>
      <c r="I3" s="1173"/>
    </row>
    <row r="4" spans="1:9" ht="17.25" customHeight="1">
      <c r="A4" s="1191"/>
      <c r="B4" s="1193"/>
      <c r="C4" s="1196"/>
      <c r="D4" s="1199"/>
      <c r="E4" s="1203" t="s">
        <v>56</v>
      </c>
      <c r="F4" s="1167" t="s">
        <v>631</v>
      </c>
      <c r="G4" s="1168" t="s">
        <v>55</v>
      </c>
      <c r="H4" s="1170" t="s">
        <v>631</v>
      </c>
      <c r="I4" s="1172" t="s">
        <v>632</v>
      </c>
    </row>
    <row r="5" spans="1:9" ht="69.75" customHeight="1" thickBot="1">
      <c r="A5" s="1191"/>
      <c r="B5" s="1194"/>
      <c r="C5" s="1197"/>
      <c r="D5" s="1200"/>
      <c r="E5" s="1204"/>
      <c r="F5" s="944"/>
      <c r="G5" s="1169"/>
      <c r="H5" s="1171"/>
      <c r="I5" s="1173"/>
    </row>
    <row r="6" spans="2:9" ht="16.5" thickBot="1">
      <c r="B6" s="276">
        <v>1</v>
      </c>
      <c r="C6" s="277">
        <v>2</v>
      </c>
      <c r="D6" s="278">
        <v>3</v>
      </c>
      <c r="E6" s="279">
        <v>4</v>
      </c>
      <c r="F6" s="280">
        <v>5</v>
      </c>
      <c r="G6" s="281">
        <v>6</v>
      </c>
      <c r="H6" s="282">
        <v>7</v>
      </c>
      <c r="I6" s="280">
        <v>8</v>
      </c>
    </row>
    <row r="7" spans="1:9" ht="24" customHeight="1">
      <c r="A7" s="147" t="s">
        <v>122</v>
      </c>
      <c r="B7" s="343" t="s">
        <v>591</v>
      </c>
      <c r="C7" s="454"/>
      <c r="D7" s="448"/>
      <c r="E7" s="449"/>
      <c r="F7" s="283">
        <f>$D7*E7/1000</f>
        <v>0</v>
      </c>
      <c r="G7" s="462"/>
      <c r="H7" s="284">
        <f>$D7*G7/1000</f>
        <v>0</v>
      </c>
      <c r="I7" s="283">
        <f>$F7-H7</f>
        <v>0</v>
      </c>
    </row>
    <row r="8" spans="1:9" ht="27" customHeight="1">
      <c r="A8" s="147" t="s">
        <v>123</v>
      </c>
      <c r="B8" s="344" t="s">
        <v>592</v>
      </c>
      <c r="C8" s="454"/>
      <c r="D8" s="450"/>
      <c r="E8" s="451"/>
      <c r="F8" s="283">
        <f>$D8*E8/1000</f>
        <v>0</v>
      </c>
      <c r="G8" s="463"/>
      <c r="H8" s="284">
        <f>$D8*G8/1000</f>
        <v>0</v>
      </c>
      <c r="I8" s="283">
        <f>$F8-H8</f>
        <v>0</v>
      </c>
    </row>
    <row r="9" spans="1:9" ht="27.75" customHeight="1">
      <c r="A9" s="147" t="s">
        <v>125</v>
      </c>
      <c r="B9" s="344" t="s">
        <v>593</v>
      </c>
      <c r="C9" s="454"/>
      <c r="D9" s="450"/>
      <c r="E9" s="451"/>
      <c r="F9" s="283">
        <f>$D9*E9/1000</f>
        <v>0</v>
      </c>
      <c r="G9" s="463"/>
      <c r="H9" s="284">
        <f>$D9*G9/1000</f>
        <v>0</v>
      </c>
      <c r="I9" s="283">
        <f>$F9-H9</f>
        <v>0</v>
      </c>
    </row>
    <row r="10" spans="1:9" ht="27.75" customHeight="1">
      <c r="A10" s="147" t="s">
        <v>126</v>
      </c>
      <c r="B10" s="344" t="s">
        <v>594</v>
      </c>
      <c r="C10" s="454"/>
      <c r="D10" s="450"/>
      <c r="E10" s="451"/>
      <c r="F10" s="283">
        <f>$D10*E10/1000</f>
        <v>0</v>
      </c>
      <c r="G10" s="463"/>
      <c r="H10" s="284">
        <f>$D10*G10/1000</f>
        <v>0</v>
      </c>
      <c r="I10" s="283">
        <f>$F10-H10</f>
        <v>0</v>
      </c>
    </row>
    <row r="11" spans="1:9" ht="27" customHeight="1" thickBot="1">
      <c r="A11" s="147" t="s">
        <v>127</v>
      </c>
      <c r="B11" s="344" t="s">
        <v>595</v>
      </c>
      <c r="C11" s="454"/>
      <c r="D11" s="452"/>
      <c r="E11" s="451"/>
      <c r="F11" s="283">
        <f>$D11*E11/1000</f>
        <v>0</v>
      </c>
      <c r="G11" s="463"/>
      <c r="H11" s="284">
        <f>$D11*G11/1000</f>
        <v>0</v>
      </c>
      <c r="I11" s="285">
        <f>$F11-H11</f>
        <v>0</v>
      </c>
    </row>
    <row r="12" spans="1:9" ht="31.5" customHeight="1" thickBot="1">
      <c r="A12" s="147" t="s">
        <v>129</v>
      </c>
      <c r="B12" s="344" t="s">
        <v>617</v>
      </c>
      <c r="C12" s="454"/>
      <c r="D12" s="286"/>
      <c r="E12" s="453"/>
      <c r="F12" s="287"/>
      <c r="G12" s="457"/>
      <c r="H12" s="288"/>
      <c r="I12" s="289"/>
    </row>
    <row r="13" spans="1:9" ht="27.75" customHeight="1">
      <c r="A13" s="147" t="s">
        <v>130</v>
      </c>
      <c r="B13" s="344" t="s">
        <v>596</v>
      </c>
      <c r="C13" s="454"/>
      <c r="D13" s="448"/>
      <c r="E13" s="451"/>
      <c r="F13" s="283">
        <f>$D13*E13/1000</f>
        <v>0</v>
      </c>
      <c r="G13" s="463"/>
      <c r="H13" s="284">
        <f>$D13*G13/1000</f>
        <v>0</v>
      </c>
      <c r="I13" s="283">
        <f>$F13-H13</f>
        <v>0</v>
      </c>
    </row>
    <row r="14" spans="1:9" ht="27.75" customHeight="1" thickBot="1">
      <c r="A14" s="147" t="s">
        <v>131</v>
      </c>
      <c r="B14" s="345" t="s">
        <v>618</v>
      </c>
      <c r="C14" s="454"/>
      <c r="D14" s="455"/>
      <c r="E14" s="451"/>
      <c r="F14" s="283">
        <f>$C14*$D14*E14/1000</f>
        <v>0</v>
      </c>
      <c r="G14" s="463"/>
      <c r="H14" s="284">
        <f>$C14*$D14*G14/1000</f>
        <v>0</v>
      </c>
      <c r="I14" s="283">
        <f>$F14-H14</f>
        <v>0</v>
      </c>
    </row>
    <row r="15" spans="1:9" ht="33.75" customHeight="1" thickBot="1">
      <c r="A15" s="147" t="s">
        <v>132</v>
      </c>
      <c r="B15" s="346" t="s">
        <v>619</v>
      </c>
      <c r="C15" s="454"/>
      <c r="D15" s="290"/>
      <c r="E15" s="457"/>
      <c r="F15" s="287"/>
      <c r="G15" s="457"/>
      <c r="H15" s="291"/>
      <c r="I15" s="292"/>
    </row>
    <row r="16" spans="1:11" ht="30.75" customHeight="1" thickBot="1">
      <c r="A16" s="147" t="s">
        <v>133</v>
      </c>
      <c r="B16" s="347" t="s">
        <v>620</v>
      </c>
      <c r="C16" s="454"/>
      <c r="D16" s="456"/>
      <c r="E16" s="451"/>
      <c r="F16" s="283">
        <f>$C16*$D16*E16/1000</f>
        <v>0</v>
      </c>
      <c r="G16" s="463"/>
      <c r="H16" s="284">
        <f>$C16*$D16*G16/1000</f>
        <v>0</v>
      </c>
      <c r="I16" s="285">
        <f>$F16-H16</f>
        <v>0</v>
      </c>
      <c r="K16" s="293"/>
    </row>
    <row r="17" spans="1:9" ht="47.25" customHeight="1" thickBot="1">
      <c r="A17" s="147" t="s">
        <v>134</v>
      </c>
      <c r="B17" s="347" t="s">
        <v>621</v>
      </c>
      <c r="C17" s="454"/>
      <c r="D17" s="290"/>
      <c r="E17" s="453"/>
      <c r="F17" s="287"/>
      <c r="G17" s="457"/>
      <c r="H17" s="288"/>
      <c r="I17" s="289"/>
    </row>
    <row r="18" spans="1:9" ht="50.25" customHeight="1" thickBot="1">
      <c r="A18" s="147" t="s">
        <v>135</v>
      </c>
      <c r="B18" s="348" t="s">
        <v>622</v>
      </c>
      <c r="C18" s="294"/>
      <c r="D18" s="458"/>
      <c r="E18" s="451"/>
      <c r="F18" s="283">
        <f>$D18*E18</f>
        <v>0</v>
      </c>
      <c r="G18" s="463"/>
      <c r="H18" s="284">
        <f>$D18*G18</f>
        <v>0</v>
      </c>
      <c r="I18" s="283">
        <f>$F18-H18</f>
        <v>0</v>
      </c>
    </row>
    <row r="19" spans="1:9" ht="66.75" customHeight="1" thickBot="1">
      <c r="A19" s="147" t="s">
        <v>199</v>
      </c>
      <c r="B19" s="349" t="s">
        <v>659</v>
      </c>
      <c r="C19" s="454"/>
      <c r="D19" s="456"/>
      <c r="E19" s="459"/>
      <c r="F19" s="283"/>
      <c r="G19" s="464"/>
      <c r="H19" s="284"/>
      <c r="I19" s="283"/>
    </row>
    <row r="20" spans="1:9" ht="58.5" customHeight="1" thickBot="1">
      <c r="A20" s="147" t="s">
        <v>288</v>
      </c>
      <c r="B20" s="350" t="s">
        <v>623</v>
      </c>
      <c r="C20" s="294"/>
      <c r="D20" s="460"/>
      <c r="E20" s="461"/>
      <c r="F20" s="283">
        <f>$D20*E20</f>
        <v>0</v>
      </c>
      <c r="G20" s="465"/>
      <c r="H20" s="284">
        <f>$D20*G20</f>
        <v>0</v>
      </c>
      <c r="I20" s="283">
        <f>$F20-H20</f>
        <v>0</v>
      </c>
    </row>
    <row r="21" spans="2:9" ht="16.5" thickBot="1">
      <c r="B21" s="1174" t="s">
        <v>597</v>
      </c>
      <c r="C21" s="1175"/>
      <c r="D21" s="1176"/>
      <c r="E21" s="1177"/>
      <c r="F21" s="295">
        <f>SUM(F7:F20)</f>
        <v>0</v>
      </c>
      <c r="G21" s="296"/>
      <c r="H21" s="284">
        <f>SUM(H7:H20)</f>
        <v>0</v>
      </c>
      <c r="I21" s="297">
        <f>SUM(I7:I20)</f>
        <v>0</v>
      </c>
    </row>
    <row r="22" spans="2:9" ht="17.25" customHeight="1" thickBot="1">
      <c r="B22" s="1178" t="s">
        <v>598</v>
      </c>
      <c r="C22" s="1179"/>
      <c r="D22" s="1179"/>
      <c r="E22" s="1179"/>
      <c r="F22" s="1179"/>
      <c r="G22" s="1179"/>
      <c r="H22" s="1180"/>
      <c r="I22" s="523">
        <f>IF(F21&lt;&gt;0,I21/F21,"")</f>
      </c>
    </row>
    <row r="23" spans="2:12" s="28" customFormat="1" ht="18" customHeight="1">
      <c r="B23" s="1164" t="s">
        <v>624</v>
      </c>
      <c r="C23" s="1164"/>
      <c r="D23" s="1164"/>
      <c r="E23" s="1164"/>
      <c r="F23" s="1164"/>
      <c r="G23" s="1164"/>
      <c r="H23" s="1164"/>
      <c r="I23" s="1164"/>
      <c r="L23" s="298"/>
    </row>
    <row r="24" spans="2:9" s="28" customFormat="1" ht="18" customHeight="1">
      <c r="B24" s="1164" t="s">
        <v>599</v>
      </c>
      <c r="C24" s="1164"/>
      <c r="D24" s="1164"/>
      <c r="E24" s="1164"/>
      <c r="F24" s="1164"/>
      <c r="G24" s="1164"/>
      <c r="H24" s="1164"/>
      <c r="I24" s="1164"/>
    </row>
    <row r="25" spans="2:9" s="28" customFormat="1" ht="47.25" customHeight="1">
      <c r="B25" s="1163" t="s">
        <v>625</v>
      </c>
      <c r="C25" s="1163"/>
      <c r="D25" s="1163"/>
      <c r="E25" s="1163"/>
      <c r="F25" s="1163"/>
      <c r="G25" s="1163"/>
      <c r="H25" s="1163"/>
      <c r="I25" s="1163"/>
    </row>
    <row r="26" spans="2:9" s="299" customFormat="1" ht="28.5" customHeight="1">
      <c r="B26" s="1164" t="s">
        <v>600</v>
      </c>
      <c r="C26" s="1164"/>
      <c r="D26" s="1164"/>
      <c r="E26" s="1164"/>
      <c r="F26" s="1164"/>
      <c r="G26" s="1164"/>
      <c r="H26" s="1164"/>
      <c r="I26" s="1164"/>
    </row>
    <row r="27" spans="2:9" s="299" customFormat="1" ht="52.5" customHeight="1">
      <c r="B27" s="1164" t="s">
        <v>633</v>
      </c>
      <c r="C27" s="1164"/>
      <c r="D27" s="1164"/>
      <c r="E27" s="1164"/>
      <c r="F27" s="1164"/>
      <c r="G27" s="1164"/>
      <c r="H27" s="1164"/>
      <c r="I27" s="1164"/>
    </row>
    <row r="28" spans="2:9" s="28" customFormat="1" ht="22.5" customHeight="1">
      <c r="B28" s="1164" t="s">
        <v>626</v>
      </c>
      <c r="C28" s="1164"/>
      <c r="D28" s="1164"/>
      <c r="E28" s="1164"/>
      <c r="F28" s="1164"/>
      <c r="G28" s="1164"/>
      <c r="H28" s="1164"/>
      <c r="I28" s="1164"/>
    </row>
    <row r="29" spans="2:9" ht="24" customHeight="1">
      <c r="B29" s="1164" t="s">
        <v>627</v>
      </c>
      <c r="C29" s="1164"/>
      <c r="D29" s="1164"/>
      <c r="E29" s="1164"/>
      <c r="F29" s="1164"/>
      <c r="G29" s="1164"/>
      <c r="H29" s="1164"/>
      <c r="I29" s="1164"/>
    </row>
    <row r="30" spans="2:9" ht="15.75" customHeight="1">
      <c r="B30" s="1164" t="s">
        <v>628</v>
      </c>
      <c r="C30" s="1164"/>
      <c r="D30" s="1164"/>
      <c r="E30" s="1164"/>
      <c r="F30" s="1164"/>
      <c r="G30" s="1164"/>
      <c r="H30" s="1164"/>
      <c r="I30" s="1164"/>
    </row>
    <row r="31" spans="2:9" ht="24.75" customHeight="1">
      <c r="B31" s="1165" t="s">
        <v>69</v>
      </c>
      <c r="C31" s="1166"/>
      <c r="D31" s="1166"/>
      <c r="E31" s="1166"/>
      <c r="F31" s="1166"/>
      <c r="G31" s="1166"/>
      <c r="H31" s="1166"/>
      <c r="I31" s="1166"/>
    </row>
    <row r="32" spans="2:9" ht="24.75" customHeight="1">
      <c r="B32" s="567"/>
      <c r="C32" s="568"/>
      <c r="D32" s="568"/>
      <c r="E32" s="568"/>
      <c r="F32" s="568"/>
      <c r="G32" s="568"/>
      <c r="H32" s="568"/>
      <c r="I32" s="568"/>
    </row>
    <row r="33" spans="2:9" ht="24.75" customHeight="1">
      <c r="B33" s="300"/>
      <c r="C33" s="1162" t="s">
        <v>136</v>
      </c>
      <c r="D33" s="1162"/>
      <c r="E33" s="1162"/>
      <c r="F33" s="300"/>
      <c r="G33" s="1162" t="s">
        <v>194</v>
      </c>
      <c r="H33" s="1162"/>
      <c r="I33" s="300"/>
    </row>
    <row r="34" spans="2:9" ht="24.75" customHeight="1">
      <c r="B34" s="300"/>
      <c r="C34" s="304" t="s">
        <v>192</v>
      </c>
      <c r="D34" s="1181"/>
      <c r="E34" s="1182"/>
      <c r="F34" s="300"/>
      <c r="G34" s="1185"/>
      <c r="H34" s="1186"/>
      <c r="I34" s="300"/>
    </row>
    <row r="35" spans="2:9" ht="24.75" customHeight="1">
      <c r="B35" s="301"/>
      <c r="C35" s="305" t="s">
        <v>136</v>
      </c>
      <c r="D35" s="1183"/>
      <c r="E35" s="1184"/>
      <c r="F35" s="300"/>
      <c r="G35" s="1187"/>
      <c r="H35" s="1188"/>
      <c r="I35" s="300"/>
    </row>
    <row r="36" spans="2:9" ht="24.75" customHeight="1">
      <c r="B36" s="301"/>
      <c r="C36" s="302"/>
      <c r="D36" s="302"/>
      <c r="E36" s="302"/>
      <c r="F36" s="300"/>
      <c r="G36" s="1187"/>
      <c r="H36" s="1188"/>
      <c r="I36" s="300"/>
    </row>
    <row r="37" spans="2:9" ht="24.75" customHeight="1">
      <c r="B37" s="301"/>
      <c r="C37" s="302"/>
      <c r="D37" s="302"/>
      <c r="E37" s="302"/>
      <c r="F37" s="300"/>
      <c r="G37" s="1189"/>
      <c r="H37" s="1190"/>
      <c r="I37" s="300"/>
    </row>
    <row r="38" spans="2:8" ht="24.75" customHeight="1">
      <c r="B38" s="302"/>
      <c r="C38" s="302"/>
      <c r="D38" s="302"/>
      <c r="E38" s="302"/>
      <c r="G38" s="303" t="s">
        <v>193</v>
      </c>
      <c r="H38" s="466">
        <v>0</v>
      </c>
    </row>
  </sheetData>
  <sheetProtection/>
  <mergeCells count="28">
    <mergeCell ref="D34:E34"/>
    <mergeCell ref="D35:E35"/>
    <mergeCell ref="G34:H37"/>
    <mergeCell ref="A3:A5"/>
    <mergeCell ref="B3:B5"/>
    <mergeCell ref="C3:C5"/>
    <mergeCell ref="D3:D5"/>
    <mergeCell ref="E3:F3"/>
    <mergeCell ref="G3:I3"/>
    <mergeCell ref="E4:E5"/>
    <mergeCell ref="G4:G5"/>
    <mergeCell ref="B30:I30"/>
    <mergeCell ref="H4:H5"/>
    <mergeCell ref="I4:I5"/>
    <mergeCell ref="B21:E21"/>
    <mergeCell ref="B22:H22"/>
    <mergeCell ref="B23:I23"/>
    <mergeCell ref="B24:I24"/>
    <mergeCell ref="B2:I2"/>
    <mergeCell ref="C33:E33"/>
    <mergeCell ref="G33:H33"/>
    <mergeCell ref="B25:I25"/>
    <mergeCell ref="B26:I26"/>
    <mergeCell ref="B27:I27"/>
    <mergeCell ref="B28:I28"/>
    <mergeCell ref="B29:I29"/>
    <mergeCell ref="B31:I31"/>
    <mergeCell ref="F4:F5"/>
  </mergeCells>
  <printOptions/>
  <pageMargins left="0.7" right="0.7" top="0.75" bottom="0.75" header="0.3" footer="0.3"/>
  <pageSetup horizontalDpi="600" verticalDpi="600" orientation="landscape" paperSize="9" scale="39" r:id="rId1"/>
  <headerFooter alignWithMargins="0">
    <oddHeader>&amp;C&amp;"Czcionka tekstu podstawowego,Pogrubiony"&amp;12 7. OBLICZENIA PLANOWANEGO EFEKTU EKOLOGICZNEGO PROJEKTU
 - OGRANICZENIE LUB UNIKNIĘCIE EMISJI CO2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F11" sqref="F11"/>
    </sheetView>
  </sheetViews>
  <sheetFormatPr defaultColWidth="13.296875" defaultRowHeight="14.25"/>
  <cols>
    <col min="1" max="2" width="13.19921875" style="209" customWidth="1"/>
    <col min="3" max="5" width="13.19921875" style="208" customWidth="1"/>
    <col min="6" max="6" width="15.5" style="208" customWidth="1"/>
    <col min="7" max="16384" width="13.19921875" style="208" customWidth="1"/>
  </cols>
  <sheetData>
    <row r="3" spans="1:7" ht="18" customHeight="1">
      <c r="A3" s="208"/>
      <c r="B3" s="1215" t="s">
        <v>93</v>
      </c>
      <c r="C3" s="1215"/>
      <c r="D3" s="1215"/>
      <c r="E3" s="1215"/>
      <c r="F3" s="1215"/>
      <c r="G3" s="1215"/>
    </row>
    <row r="5" spans="1:7" s="214" customFormat="1" ht="66.75">
      <c r="A5" s="210"/>
      <c r="B5" s="211" t="s">
        <v>518</v>
      </c>
      <c r="C5" s="212" t="s">
        <v>519</v>
      </c>
      <c r="D5" s="212" t="s">
        <v>520</v>
      </c>
      <c r="E5" s="212" t="s">
        <v>521</v>
      </c>
      <c r="F5" s="213" t="s">
        <v>522</v>
      </c>
      <c r="G5" s="213" t="s">
        <v>57</v>
      </c>
    </row>
    <row r="6" spans="1:7" s="214" customFormat="1" ht="12.75">
      <c r="A6" s="210"/>
      <c r="B6" s="212" t="s">
        <v>336</v>
      </c>
      <c r="C6" s="212" t="s">
        <v>336</v>
      </c>
      <c r="D6" s="212" t="s">
        <v>336</v>
      </c>
      <c r="E6" s="212" t="s">
        <v>336</v>
      </c>
      <c r="F6" s="213" t="s">
        <v>58</v>
      </c>
      <c r="G6" s="213" t="s">
        <v>400</v>
      </c>
    </row>
    <row r="7" spans="2:7" ht="23.25" customHeight="1">
      <c r="B7" s="467"/>
      <c r="C7" s="467"/>
      <c r="D7" s="467"/>
      <c r="E7" s="215">
        <f>C7-D7</f>
        <v>0</v>
      </c>
      <c r="F7" s="467"/>
      <c r="G7" s="467"/>
    </row>
    <row r="8" ht="13.5" thickBot="1"/>
    <row r="9" spans="2:6" ht="17.25" customHeight="1">
      <c r="B9" s="1205" t="s">
        <v>523</v>
      </c>
      <c r="C9" s="1206"/>
      <c r="D9" s="1206"/>
      <c r="E9" s="575" t="s">
        <v>524</v>
      </c>
      <c r="F9" s="576">
        <f>IF(E7&lt;&gt;0,ROUND(B7/E7,1),"")</f>
      </c>
    </row>
    <row r="10" spans="2:6" ht="17.25" customHeight="1" hidden="1">
      <c r="B10" s="577"/>
      <c r="C10" s="216"/>
      <c r="D10" s="216"/>
      <c r="E10" s="217"/>
      <c r="F10" s="578"/>
    </row>
    <row r="11" spans="1:6" s="214" customFormat="1" ht="17.25" customHeight="1">
      <c r="A11" s="210"/>
      <c r="B11" s="1207" t="s">
        <v>525</v>
      </c>
      <c r="C11" s="1208"/>
      <c r="D11" s="1208"/>
      <c r="E11" s="218" t="s">
        <v>526</v>
      </c>
      <c r="F11" s="579">
        <f>IF(F7&lt;&gt;0,ROUND(B7/G9,0),"")</f>
      </c>
    </row>
    <row r="12" spans="2:6" ht="17.25" customHeight="1" hidden="1">
      <c r="B12" s="577"/>
      <c r="C12" s="216"/>
      <c r="D12" s="216"/>
      <c r="E12" s="217"/>
      <c r="F12" s="578"/>
    </row>
    <row r="13" spans="2:6" ht="17.25" customHeight="1" thickBot="1">
      <c r="B13" s="1209" t="s">
        <v>527</v>
      </c>
      <c r="C13" s="1210"/>
      <c r="D13" s="1210"/>
      <c r="E13" s="580" t="s">
        <v>528</v>
      </c>
      <c r="F13" s="581">
        <f>IF(F7&lt;&gt;0,ROUND(B7/F7,0),"")</f>
      </c>
    </row>
    <row r="14" spans="2:6" ht="14.25" hidden="1">
      <c r="B14" s="572"/>
      <c r="C14" s="572"/>
      <c r="D14" s="572"/>
      <c r="E14" s="573"/>
      <c r="F14" s="574"/>
    </row>
    <row r="16" spans="2:6" ht="14.25">
      <c r="B16" s="1211" t="s">
        <v>136</v>
      </c>
      <c r="C16" s="1211"/>
      <c r="E16" s="1212" t="s">
        <v>194</v>
      </c>
      <c r="F16" s="1212"/>
    </row>
    <row r="17" spans="2:6" ht="12.75">
      <c r="B17" s="1074" t="s">
        <v>192</v>
      </c>
      <c r="C17" s="1074"/>
      <c r="E17" s="502"/>
      <c r="F17" s="502"/>
    </row>
    <row r="18" spans="2:6" ht="12.75">
      <c r="B18" s="503"/>
      <c r="C18" s="503"/>
      <c r="E18" s="502"/>
      <c r="F18" s="502"/>
    </row>
    <row r="19" spans="2:6" ht="30" customHeight="1">
      <c r="B19" s="1217"/>
      <c r="C19" s="1218"/>
      <c r="E19" s="502"/>
      <c r="F19" s="502"/>
    </row>
    <row r="20" spans="2:6" ht="12.75">
      <c r="B20" s="1213"/>
      <c r="C20" s="1214"/>
      <c r="E20" s="502"/>
      <c r="F20" s="502"/>
    </row>
    <row r="21" spans="2:6" ht="15">
      <c r="B21" s="1213"/>
      <c r="C21" s="1214"/>
      <c r="E21" s="11" t="s">
        <v>193</v>
      </c>
      <c r="F21" s="385">
        <v>0</v>
      </c>
    </row>
    <row r="22" spans="2:3" ht="12.75">
      <c r="B22" s="1213"/>
      <c r="C22" s="1214"/>
    </row>
    <row r="24" spans="1:6" ht="36.75" customHeight="1">
      <c r="A24" s="208"/>
      <c r="B24" s="1216" t="s">
        <v>529</v>
      </c>
      <c r="C24" s="1216"/>
      <c r="D24" s="1216"/>
      <c r="E24" s="1216"/>
      <c r="F24" s="1216"/>
    </row>
  </sheetData>
  <sheetProtection/>
  <mergeCells count="14">
    <mergeCell ref="E16:F16"/>
    <mergeCell ref="B22:C22"/>
    <mergeCell ref="B3:G3"/>
    <mergeCell ref="B24:F24"/>
    <mergeCell ref="B17:C17"/>
    <mergeCell ref="E17:F20"/>
    <mergeCell ref="B18:C18"/>
    <mergeCell ref="B19:C19"/>
    <mergeCell ref="B20:C20"/>
    <mergeCell ref="B21:C21"/>
    <mergeCell ref="B9:D9"/>
    <mergeCell ref="B11:D11"/>
    <mergeCell ref="B13:D13"/>
    <mergeCell ref="B16:C16"/>
  </mergeCells>
  <printOptions/>
  <pageMargins left="0.7" right="0.7" top="0.75" bottom="0.75" header="0.3" footer="0.3"/>
  <pageSetup horizontalDpi="600" verticalDpi="600" orientation="portrait" paperSize="9" scale="98" r:id="rId1"/>
  <headerFooter alignWithMargins="0">
    <oddHeader>&amp;C&amp;"Czcionka tekstu podstawowego,Pogrubiony"8. OBLICZENIA EFEKTYWNOŚCI EKONOMICZNEJ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O51"/>
  <sheetViews>
    <sheetView view="pageLayout" zoomScale="70" zoomScaleNormal="70" zoomScalePageLayoutView="70" workbookViewId="0" topLeftCell="A1">
      <selection activeCell="R2" sqref="R2"/>
    </sheetView>
  </sheetViews>
  <sheetFormatPr defaultColWidth="8.796875" defaultRowHeight="14.25"/>
  <cols>
    <col min="1" max="1" width="1" style="20" customWidth="1"/>
    <col min="2" max="2" width="3.8984375" style="20" customWidth="1"/>
    <col min="3" max="6" width="9" style="20" customWidth="1"/>
    <col min="7" max="7" width="36.09765625" style="20" customWidth="1"/>
    <col min="8" max="8" width="9" style="20" customWidth="1"/>
    <col min="9" max="9" width="5.59765625" style="20" customWidth="1"/>
    <col min="10" max="10" width="9" style="20" customWidth="1"/>
    <col min="11" max="11" width="12.5" style="20" customWidth="1"/>
    <col min="12" max="12" width="9" style="20" customWidth="1"/>
    <col min="13" max="13" width="5.69921875" style="20" customWidth="1"/>
    <col min="14" max="14" width="9" style="20" customWidth="1"/>
    <col min="15" max="15" width="14.59765625" style="20" customWidth="1"/>
    <col min="16" max="16384" width="9" style="20" customWidth="1"/>
  </cols>
  <sheetData>
    <row r="2" spans="2:9" ht="15.75" thickBot="1">
      <c r="B2" s="219" t="s">
        <v>530</v>
      </c>
      <c r="C2" s="220"/>
      <c r="D2" s="220"/>
      <c r="E2" s="220"/>
      <c r="F2" s="220"/>
      <c r="G2" s="220"/>
      <c r="H2" s="220"/>
      <c r="I2" s="220"/>
    </row>
    <row r="3" spans="2:13" ht="15.75" thickBot="1">
      <c r="B3" s="220"/>
      <c r="C3" s="220"/>
      <c r="D3" s="220"/>
      <c r="E3" s="220"/>
      <c r="F3" s="220"/>
      <c r="G3" s="220"/>
      <c r="H3" s="1254" t="s">
        <v>531</v>
      </c>
      <c r="I3" s="1255"/>
      <c r="J3" s="1256"/>
      <c r="K3" s="1254" t="s">
        <v>532</v>
      </c>
      <c r="L3" s="1255"/>
      <c r="M3" s="1256"/>
    </row>
    <row r="4" spans="2:15" ht="15">
      <c r="B4" s="221" t="s">
        <v>122</v>
      </c>
      <c r="C4" s="1257" t="s">
        <v>533</v>
      </c>
      <c r="D4" s="1257"/>
      <c r="E4" s="1257"/>
      <c r="F4" s="1257"/>
      <c r="G4" s="1258"/>
      <c r="H4" s="1259"/>
      <c r="I4" s="1260"/>
      <c r="J4" s="1261"/>
      <c r="K4" s="1259"/>
      <c r="L4" s="1260"/>
      <c r="M4" s="1261"/>
      <c r="O4" s="606"/>
    </row>
    <row r="5" spans="2:13" ht="15">
      <c r="B5" s="222" t="s">
        <v>123</v>
      </c>
      <c r="C5" s="1229" t="s">
        <v>534</v>
      </c>
      <c r="D5" s="1229"/>
      <c r="E5" s="1229"/>
      <c r="F5" s="1229"/>
      <c r="G5" s="1230"/>
      <c r="H5" s="1250"/>
      <c r="I5" s="1251"/>
      <c r="J5" s="1252"/>
      <c r="K5" s="1250"/>
      <c r="L5" s="1251"/>
      <c r="M5" s="1252"/>
    </row>
    <row r="6" spans="2:13" ht="15">
      <c r="B6" s="222" t="s">
        <v>535</v>
      </c>
      <c r="C6" s="1229" t="s">
        <v>536</v>
      </c>
      <c r="D6" s="1229"/>
      <c r="E6" s="1229"/>
      <c r="F6" s="1229"/>
      <c r="G6" s="1230"/>
      <c r="H6" s="1250"/>
      <c r="I6" s="1251"/>
      <c r="J6" s="1252"/>
      <c r="K6" s="1250"/>
      <c r="L6" s="1251"/>
      <c r="M6" s="1252"/>
    </row>
    <row r="7" spans="2:13" ht="15">
      <c r="B7" s="222" t="s">
        <v>126</v>
      </c>
      <c r="C7" s="1229" t="s">
        <v>537</v>
      </c>
      <c r="D7" s="1229"/>
      <c r="E7" s="1229"/>
      <c r="F7" s="1229"/>
      <c r="G7" s="1230"/>
      <c r="H7" s="1250"/>
      <c r="I7" s="1251"/>
      <c r="J7" s="1252"/>
      <c r="K7" s="1250"/>
      <c r="L7" s="1251"/>
      <c r="M7" s="1252"/>
    </row>
    <row r="8" spans="2:13" ht="15.75" thickBot="1">
      <c r="B8" s="223" t="s">
        <v>127</v>
      </c>
      <c r="C8" s="1229" t="s">
        <v>538</v>
      </c>
      <c r="D8" s="1229"/>
      <c r="E8" s="1229"/>
      <c r="F8" s="1229"/>
      <c r="G8" s="1230"/>
      <c r="H8" s="1250"/>
      <c r="I8" s="1251"/>
      <c r="J8" s="1252"/>
      <c r="K8" s="1250"/>
      <c r="L8" s="1251"/>
      <c r="M8" s="1252"/>
    </row>
    <row r="9" spans="2:13" ht="30" customHeight="1" thickTop="1">
      <c r="B9" s="224" t="s">
        <v>129</v>
      </c>
      <c r="C9" s="1253" t="s">
        <v>539</v>
      </c>
      <c r="D9" s="1229"/>
      <c r="E9" s="1229"/>
      <c r="F9" s="1229"/>
      <c r="G9" s="1230"/>
      <c r="H9" s="1250"/>
      <c r="I9" s="1251"/>
      <c r="J9" s="1252"/>
      <c r="K9" s="1250"/>
      <c r="L9" s="1251"/>
      <c r="M9" s="1252"/>
    </row>
    <row r="10" spans="2:13" ht="25.5" customHeight="1" thickBot="1">
      <c r="B10" s="225" t="s">
        <v>130</v>
      </c>
      <c r="C10" s="1234" t="s">
        <v>540</v>
      </c>
      <c r="D10" s="1235"/>
      <c r="E10" s="1235"/>
      <c r="F10" s="1235"/>
      <c r="G10" s="1236"/>
      <c r="H10" s="1237"/>
      <c r="I10" s="1238"/>
      <c r="J10" s="1239"/>
      <c r="K10" s="1237"/>
      <c r="L10" s="1238"/>
      <c r="M10" s="1239"/>
    </row>
    <row r="11" spans="2:13" ht="15">
      <c r="B11" s="226" t="s">
        <v>131</v>
      </c>
      <c r="C11" s="1240" t="s">
        <v>541</v>
      </c>
      <c r="D11" s="1240"/>
      <c r="E11" s="1240"/>
      <c r="F11" s="1240"/>
      <c r="G11" s="1241"/>
      <c r="H11" s="1242">
        <f>(H4*H10*12+H5*H10*12)+12*H6+H7*H9+H8*H9</f>
        <v>0</v>
      </c>
      <c r="I11" s="1243"/>
      <c r="J11" s="1244"/>
      <c r="K11" s="1242">
        <f>(K4*K10*12+K5*K10*12)+12*K6+K7*K9+K8*K9</f>
        <v>0</v>
      </c>
      <c r="L11" s="1243"/>
      <c r="M11" s="1244"/>
    </row>
    <row r="12" spans="2:13" ht="15.75" thickBot="1">
      <c r="B12" s="227"/>
      <c r="C12" s="1248" t="s">
        <v>542</v>
      </c>
      <c r="D12" s="1248"/>
      <c r="E12" s="1248"/>
      <c r="F12" s="1248"/>
      <c r="G12" s="1249"/>
      <c r="H12" s="1245"/>
      <c r="I12" s="1246"/>
      <c r="J12" s="1247"/>
      <c r="K12" s="1245"/>
      <c r="L12" s="1246"/>
      <c r="M12" s="1247"/>
    </row>
    <row r="13" ht="6" customHeight="1"/>
    <row r="14" ht="15.75" thickBot="1">
      <c r="B14" s="219" t="s">
        <v>543</v>
      </c>
    </row>
    <row r="15" spans="8:15" ht="15.75" thickBot="1">
      <c r="H15" s="1226" t="s">
        <v>531</v>
      </c>
      <c r="I15" s="1227"/>
      <c r="J15" s="1227"/>
      <c r="K15" s="1228"/>
      <c r="L15" s="1226" t="s">
        <v>532</v>
      </c>
      <c r="M15" s="1227"/>
      <c r="N15" s="1227"/>
      <c r="O15" s="1228"/>
    </row>
    <row r="16" spans="2:15" ht="24.75" thickBot="1">
      <c r="B16" s="228" t="s">
        <v>344</v>
      </c>
      <c r="C16" s="229" t="s">
        <v>544</v>
      </c>
      <c r="D16" s="230"/>
      <c r="E16" s="230"/>
      <c r="F16" s="230"/>
      <c r="G16" s="231"/>
      <c r="H16" s="232" t="s">
        <v>545</v>
      </c>
      <c r="I16" s="233" t="s">
        <v>546</v>
      </c>
      <c r="J16" s="234" t="s">
        <v>331</v>
      </c>
      <c r="K16" s="235" t="s">
        <v>547</v>
      </c>
      <c r="L16" s="232" t="s">
        <v>545</v>
      </c>
      <c r="M16" s="233" t="s">
        <v>546</v>
      </c>
      <c r="N16" s="234" t="s">
        <v>331</v>
      </c>
      <c r="O16" s="235" t="s">
        <v>547</v>
      </c>
    </row>
    <row r="17" spans="2:15" ht="15">
      <c r="B17" s="224" t="s">
        <v>122</v>
      </c>
      <c r="C17" s="236" t="s">
        <v>548</v>
      </c>
      <c r="D17" s="236"/>
      <c r="E17" s="236"/>
      <c r="F17" s="236"/>
      <c r="G17" s="237"/>
      <c r="H17" s="468"/>
      <c r="I17" s="469"/>
      <c r="J17" s="470"/>
      <c r="K17" s="238">
        <f>H17*J17</f>
        <v>0</v>
      </c>
      <c r="L17" s="475"/>
      <c r="M17" s="476"/>
      <c r="N17" s="470"/>
      <c r="O17" s="238">
        <f>L17*N17</f>
        <v>0</v>
      </c>
    </row>
    <row r="18" spans="2:15" ht="15">
      <c r="B18" s="224"/>
      <c r="C18" s="239" t="s">
        <v>549</v>
      </c>
      <c r="D18" s="236"/>
      <c r="E18" s="236"/>
      <c r="F18" s="236"/>
      <c r="G18" s="237"/>
      <c r="H18" s="468"/>
      <c r="I18" s="469" t="s">
        <v>550</v>
      </c>
      <c r="J18" s="470"/>
      <c r="K18" s="238"/>
      <c r="L18" s="475"/>
      <c r="M18" s="476"/>
      <c r="N18" s="470"/>
      <c r="O18" s="238"/>
    </row>
    <row r="19" spans="2:15" ht="22.5">
      <c r="B19" s="224"/>
      <c r="C19" s="239" t="s">
        <v>551</v>
      </c>
      <c r="D19" s="236"/>
      <c r="E19" s="236"/>
      <c r="F19" s="236"/>
      <c r="G19" s="237"/>
      <c r="H19" s="468"/>
      <c r="I19" s="471" t="s">
        <v>552</v>
      </c>
      <c r="J19" s="470"/>
      <c r="K19" s="238"/>
      <c r="L19" s="475"/>
      <c r="M19" s="476"/>
      <c r="N19" s="470"/>
      <c r="O19" s="238"/>
    </row>
    <row r="20" spans="2:15" ht="22.5">
      <c r="B20" s="224"/>
      <c r="C20" s="240" t="s">
        <v>553</v>
      </c>
      <c r="D20" s="236"/>
      <c r="E20" s="236"/>
      <c r="F20" s="236"/>
      <c r="G20" s="237"/>
      <c r="H20" s="468"/>
      <c r="I20" s="471" t="s">
        <v>554</v>
      </c>
      <c r="J20" s="470"/>
      <c r="K20" s="238"/>
      <c r="L20" s="475"/>
      <c r="M20" s="476"/>
      <c r="N20" s="470"/>
      <c r="O20" s="238"/>
    </row>
    <row r="21" spans="2:15" ht="15">
      <c r="B21" s="241" t="s">
        <v>123</v>
      </c>
      <c r="C21" s="242" t="s">
        <v>555</v>
      </c>
      <c r="D21" s="242"/>
      <c r="E21" s="242"/>
      <c r="F21" s="242"/>
      <c r="G21" s="243"/>
      <c r="H21" s="472"/>
      <c r="I21" s="473"/>
      <c r="J21" s="474"/>
      <c r="K21" s="238">
        <f aca="true" t="shared" si="0" ref="K21:K27">H21*J21</f>
        <v>0</v>
      </c>
      <c r="L21" s="477"/>
      <c r="M21" s="478"/>
      <c r="N21" s="474"/>
      <c r="O21" s="238">
        <f aca="true" t="shared" si="1" ref="O21:O27">L21*N21</f>
        <v>0</v>
      </c>
    </row>
    <row r="22" spans="2:15" ht="15">
      <c r="B22" s="241" t="s">
        <v>125</v>
      </c>
      <c r="C22" s="242" t="s">
        <v>556</v>
      </c>
      <c r="D22" s="242"/>
      <c r="E22" s="242"/>
      <c r="F22" s="242"/>
      <c r="G22" s="243"/>
      <c r="H22" s="472"/>
      <c r="I22" s="473"/>
      <c r="J22" s="474"/>
      <c r="K22" s="238">
        <f t="shared" si="0"/>
        <v>0</v>
      </c>
      <c r="L22" s="477"/>
      <c r="M22" s="478"/>
      <c r="N22" s="474"/>
      <c r="O22" s="238">
        <f t="shared" si="1"/>
        <v>0</v>
      </c>
    </row>
    <row r="23" spans="2:15" ht="15">
      <c r="B23" s="224" t="s">
        <v>126</v>
      </c>
      <c r="C23" s="242" t="s">
        <v>557</v>
      </c>
      <c r="D23" s="242"/>
      <c r="E23" s="242"/>
      <c r="F23" s="242"/>
      <c r="G23" s="243"/>
      <c r="H23" s="472"/>
      <c r="I23" s="473"/>
      <c r="J23" s="474"/>
      <c r="K23" s="238">
        <f t="shared" si="0"/>
        <v>0</v>
      </c>
      <c r="L23" s="477"/>
      <c r="M23" s="478"/>
      <c r="N23" s="474"/>
      <c r="O23" s="238">
        <f t="shared" si="1"/>
        <v>0</v>
      </c>
    </row>
    <row r="24" spans="2:15" ht="15">
      <c r="B24" s="222" t="s">
        <v>138</v>
      </c>
      <c r="C24" s="242" t="s">
        <v>558</v>
      </c>
      <c r="D24" s="242"/>
      <c r="E24" s="242"/>
      <c r="F24" s="242"/>
      <c r="G24" s="243"/>
      <c r="H24" s="472"/>
      <c r="I24" s="473"/>
      <c r="J24" s="474"/>
      <c r="K24" s="238">
        <f t="shared" si="0"/>
        <v>0</v>
      </c>
      <c r="L24" s="477"/>
      <c r="M24" s="478"/>
      <c r="N24" s="474"/>
      <c r="O24" s="238">
        <f t="shared" si="1"/>
        <v>0</v>
      </c>
    </row>
    <row r="25" spans="2:15" ht="15">
      <c r="B25" s="222" t="s">
        <v>129</v>
      </c>
      <c r="C25" s="242" t="s">
        <v>559</v>
      </c>
      <c r="D25" s="242"/>
      <c r="E25" s="242"/>
      <c r="F25" s="242"/>
      <c r="G25" s="243"/>
      <c r="H25" s="472"/>
      <c r="I25" s="473"/>
      <c r="J25" s="474"/>
      <c r="K25" s="238">
        <f t="shared" si="0"/>
        <v>0</v>
      </c>
      <c r="L25" s="477"/>
      <c r="M25" s="478"/>
      <c r="N25" s="474"/>
      <c r="O25" s="238">
        <f t="shared" si="1"/>
        <v>0</v>
      </c>
    </row>
    <row r="26" spans="2:15" ht="15">
      <c r="B26" s="222" t="s">
        <v>130</v>
      </c>
      <c r="C26" s="242" t="s">
        <v>560</v>
      </c>
      <c r="D26" s="242"/>
      <c r="E26" s="242"/>
      <c r="F26" s="242"/>
      <c r="G26" s="243"/>
      <c r="H26" s="472"/>
      <c r="I26" s="473"/>
      <c r="J26" s="474"/>
      <c r="K26" s="238">
        <f t="shared" si="0"/>
        <v>0</v>
      </c>
      <c r="L26" s="477"/>
      <c r="M26" s="478"/>
      <c r="N26" s="474"/>
      <c r="O26" s="238">
        <f t="shared" si="1"/>
        <v>0</v>
      </c>
    </row>
    <row r="27" spans="2:15" ht="15.75" thickBot="1">
      <c r="B27" s="244" t="s">
        <v>131</v>
      </c>
      <c r="C27" s="1229" t="s">
        <v>561</v>
      </c>
      <c r="D27" s="1229"/>
      <c r="E27" s="1229"/>
      <c r="F27" s="1229"/>
      <c r="G27" s="1230"/>
      <c r="H27" s="472"/>
      <c r="I27" s="473"/>
      <c r="J27" s="474"/>
      <c r="K27" s="238">
        <f t="shared" si="0"/>
        <v>0</v>
      </c>
      <c r="L27" s="479"/>
      <c r="M27" s="480"/>
      <c r="N27" s="481"/>
      <c r="O27" s="238">
        <f t="shared" si="1"/>
        <v>0</v>
      </c>
    </row>
    <row r="28" spans="2:15" ht="15.75" thickBot="1">
      <c r="B28" s="245" t="s">
        <v>132</v>
      </c>
      <c r="C28" s="246" t="s">
        <v>562</v>
      </c>
      <c r="D28" s="247"/>
      <c r="E28" s="247"/>
      <c r="F28" s="247"/>
      <c r="G28" s="248"/>
      <c r="H28" s="249"/>
      <c r="I28" s="249"/>
      <c r="J28" s="250"/>
      <c r="K28" s="251">
        <f>SUM(K17:K27)</f>
        <v>0</v>
      </c>
      <c r="L28" s="1219"/>
      <c r="M28" s="1220"/>
      <c r="N28" s="1220"/>
      <c r="O28" s="251">
        <f>SUM(O17:O27)</f>
        <v>0</v>
      </c>
    </row>
    <row r="29" ht="5.25" customHeight="1"/>
    <row r="30" spans="2:9" ht="15.75" thickBot="1">
      <c r="B30" s="252" t="s">
        <v>563</v>
      </c>
      <c r="C30" s="253"/>
      <c r="D30" s="253"/>
      <c r="E30" s="253"/>
      <c r="F30" s="253"/>
      <c r="G30" s="253"/>
      <c r="H30" s="253"/>
      <c r="I30" s="253"/>
    </row>
    <row r="31" spans="2:15" ht="15.75" thickBot="1">
      <c r="B31" s="219"/>
      <c r="C31" s="220"/>
      <c r="D31" s="220"/>
      <c r="E31" s="220"/>
      <c r="F31" s="220"/>
      <c r="G31" s="220"/>
      <c r="H31" s="1226" t="s">
        <v>531</v>
      </c>
      <c r="I31" s="1227"/>
      <c r="J31" s="1227"/>
      <c r="K31" s="1228"/>
      <c r="L31" s="1226" t="s">
        <v>532</v>
      </c>
      <c r="M31" s="1227"/>
      <c r="N31" s="1227"/>
      <c r="O31" s="1228"/>
    </row>
    <row r="32" spans="2:15" ht="36" customHeight="1" thickBot="1">
      <c r="B32" s="228" t="s">
        <v>344</v>
      </c>
      <c r="C32" s="230" t="s">
        <v>564</v>
      </c>
      <c r="D32" s="230"/>
      <c r="E32" s="230"/>
      <c r="F32" s="230"/>
      <c r="G32" s="231"/>
      <c r="H32" s="254" t="s">
        <v>565</v>
      </c>
      <c r="I32" s="233" t="s">
        <v>546</v>
      </c>
      <c r="J32" s="233" t="s">
        <v>331</v>
      </c>
      <c r="K32" s="255" t="s">
        <v>547</v>
      </c>
      <c r="L32" s="254" t="s">
        <v>565</v>
      </c>
      <c r="M32" s="233" t="s">
        <v>546</v>
      </c>
      <c r="N32" s="233" t="s">
        <v>331</v>
      </c>
      <c r="O32" s="255" t="s">
        <v>547</v>
      </c>
    </row>
    <row r="33" spans="2:15" ht="38.25" customHeight="1">
      <c r="B33" s="224" t="s">
        <v>122</v>
      </c>
      <c r="C33" s="1231" t="s">
        <v>70</v>
      </c>
      <c r="D33" s="1232"/>
      <c r="E33" s="1232"/>
      <c r="F33" s="1232"/>
      <c r="G33" s="1233"/>
      <c r="H33" s="468"/>
      <c r="I33" s="482"/>
      <c r="J33" s="388"/>
      <c r="K33" s="238">
        <f>H33*J33</f>
        <v>0</v>
      </c>
      <c r="L33" s="475"/>
      <c r="M33" s="476"/>
      <c r="N33" s="388"/>
      <c r="O33" s="238">
        <f>L33*N33</f>
        <v>0</v>
      </c>
    </row>
    <row r="34" spans="2:15" ht="15">
      <c r="B34" s="224" t="s">
        <v>123</v>
      </c>
      <c r="C34" s="258" t="s">
        <v>566</v>
      </c>
      <c r="D34" s="256"/>
      <c r="E34" s="256"/>
      <c r="F34" s="256"/>
      <c r="G34" s="257"/>
      <c r="H34" s="468"/>
      <c r="I34" s="482"/>
      <c r="J34" s="388"/>
      <c r="K34" s="238">
        <f>H34*J34</f>
        <v>0</v>
      </c>
      <c r="L34" s="475"/>
      <c r="M34" s="476"/>
      <c r="N34" s="388"/>
      <c r="O34" s="238"/>
    </row>
    <row r="35" spans="2:15" ht="15.75" thickBot="1">
      <c r="B35" s="241" t="s">
        <v>125</v>
      </c>
      <c r="C35" s="259" t="s">
        <v>567</v>
      </c>
      <c r="D35" s="256"/>
      <c r="E35" s="256"/>
      <c r="F35" s="256"/>
      <c r="G35" s="257"/>
      <c r="H35" s="468"/>
      <c r="I35" s="482"/>
      <c r="J35" s="388"/>
      <c r="K35" s="238">
        <f>H35*J35</f>
        <v>0</v>
      </c>
      <c r="L35" s="475"/>
      <c r="M35" s="476"/>
      <c r="N35" s="388"/>
      <c r="O35" s="238"/>
    </row>
    <row r="36" spans="2:15" ht="15.75" thickBot="1">
      <c r="B36" s="260" t="s">
        <v>126</v>
      </c>
      <c r="C36" s="247" t="s">
        <v>562</v>
      </c>
      <c r="D36" s="247"/>
      <c r="E36" s="247"/>
      <c r="F36" s="247"/>
      <c r="G36" s="248"/>
      <c r="H36" s="249"/>
      <c r="I36" s="249"/>
      <c r="J36" s="250"/>
      <c r="K36" s="251">
        <f>SUM(K29:K35)</f>
        <v>0</v>
      </c>
      <c r="L36" s="1219"/>
      <c r="M36" s="1220"/>
      <c r="N36" s="1221"/>
      <c r="O36" s="251">
        <f>SUM(O29:O35)</f>
        <v>0</v>
      </c>
    </row>
    <row r="37" spans="3:9" ht="15.75" thickBot="1">
      <c r="C37" s="220"/>
      <c r="D37" s="220"/>
      <c r="E37" s="220"/>
      <c r="F37" s="220"/>
      <c r="G37" s="220"/>
      <c r="H37" s="220"/>
      <c r="I37" s="220"/>
    </row>
    <row r="38" spans="2:15" ht="15" customHeight="1" thickBot="1">
      <c r="B38" s="261"/>
      <c r="C38" s="1222" t="s">
        <v>568</v>
      </c>
      <c r="D38" s="1223"/>
      <c r="E38" s="1223"/>
      <c r="F38" s="1223"/>
      <c r="G38" s="1223"/>
      <c r="H38" s="262"/>
      <c r="I38" s="262"/>
      <c r="J38" s="262"/>
      <c r="K38" s="262"/>
      <c r="L38" s="262"/>
      <c r="M38" s="262"/>
      <c r="N38" s="1224">
        <f>(K28+H11+K36)-(O28+O36+K11)</f>
        <v>0</v>
      </c>
      <c r="O38" s="1225"/>
    </row>
    <row r="41" ht="15">
      <c r="C41" s="263" t="s">
        <v>569</v>
      </c>
    </row>
    <row r="42" ht="15">
      <c r="C42" s="220" t="s">
        <v>570</v>
      </c>
    </row>
    <row r="43" ht="15">
      <c r="C43" s="220" t="s">
        <v>571</v>
      </c>
    </row>
    <row r="44" ht="15">
      <c r="C44" s="220" t="s">
        <v>572</v>
      </c>
    </row>
    <row r="45" ht="15">
      <c r="C45" s="220" t="s">
        <v>573</v>
      </c>
    </row>
    <row r="46" ht="15">
      <c r="C46" s="220" t="s">
        <v>574</v>
      </c>
    </row>
    <row r="47" ht="15">
      <c r="C47" s="220" t="s">
        <v>575</v>
      </c>
    </row>
    <row r="48" ht="15">
      <c r="C48" s="220" t="s">
        <v>576</v>
      </c>
    </row>
    <row r="49" ht="15">
      <c r="C49" s="220" t="s">
        <v>577</v>
      </c>
    </row>
    <row r="50" s="264" customFormat="1" ht="15">
      <c r="C50" s="253" t="s">
        <v>634</v>
      </c>
    </row>
    <row r="51" s="264" customFormat="1" ht="15">
      <c r="C51" s="253" t="s">
        <v>635</v>
      </c>
    </row>
  </sheetData>
  <sheetProtection/>
  <mergeCells count="37">
    <mergeCell ref="C5:G5"/>
    <mergeCell ref="H5:J5"/>
    <mergeCell ref="K5:M5"/>
    <mergeCell ref="H3:J3"/>
    <mergeCell ref="K3:M3"/>
    <mergeCell ref="C4:G4"/>
    <mergeCell ref="H4:J4"/>
    <mergeCell ref="K4:M4"/>
    <mergeCell ref="C6:G6"/>
    <mergeCell ref="H6:J6"/>
    <mergeCell ref="K6:M6"/>
    <mergeCell ref="C7:G7"/>
    <mergeCell ref="H7:J7"/>
    <mergeCell ref="K7:M7"/>
    <mergeCell ref="C8:G8"/>
    <mergeCell ref="H8:J8"/>
    <mergeCell ref="K8:M8"/>
    <mergeCell ref="C9:G9"/>
    <mergeCell ref="H9:J9"/>
    <mergeCell ref="K9:M9"/>
    <mergeCell ref="C10:G10"/>
    <mergeCell ref="H10:J10"/>
    <mergeCell ref="K10:M10"/>
    <mergeCell ref="C11:G11"/>
    <mergeCell ref="H11:J12"/>
    <mergeCell ref="K11:M12"/>
    <mergeCell ref="C12:G12"/>
    <mergeCell ref="L36:N36"/>
    <mergeCell ref="C38:G38"/>
    <mergeCell ref="N38:O38"/>
    <mergeCell ref="H15:K15"/>
    <mergeCell ref="L15:O15"/>
    <mergeCell ref="C27:G27"/>
    <mergeCell ref="L28:N28"/>
    <mergeCell ref="H31:K31"/>
    <mergeCell ref="L31:O31"/>
    <mergeCell ref="C33:G33"/>
  </mergeCells>
  <printOptions/>
  <pageMargins left="0.7" right="0.7" top="0.75" bottom="0.75" header="0.3" footer="0.3"/>
  <pageSetup horizontalDpi="600" verticalDpi="600" orientation="landscape" paperSize="9" scale="53" r:id="rId1"/>
  <headerFooter alignWithMargins="0">
    <oddHeader>&amp;L&amp;"Czcionka tekstu podstawowego,Pogrubiony" Tabela nr 8a. Kalkulacja kosztów eksploatacyjnych wymaganych do obliczenia wskaźnika SPBT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N31"/>
  <sheetViews>
    <sheetView tabSelected="1" zoomScale="75" zoomScaleNormal="75" zoomScalePageLayoutView="75" workbookViewId="0" topLeftCell="A1">
      <selection activeCell="B24" sqref="B24:H24"/>
    </sheetView>
  </sheetViews>
  <sheetFormatPr defaultColWidth="8.796875" defaultRowHeight="14.25"/>
  <cols>
    <col min="2" max="2" width="11.09765625" style="45" customWidth="1"/>
    <col min="3" max="3" width="45.09765625" style="266" customWidth="1"/>
    <col min="4" max="4" width="11.09765625" style="266" customWidth="1"/>
    <col min="5" max="5" width="11.19921875" style="266" customWidth="1"/>
    <col min="6" max="6" width="11.69921875" style="266" customWidth="1"/>
    <col min="7" max="7" width="12.09765625" style="177" customWidth="1"/>
    <col min="8" max="8" width="12.8984375" style="177" customWidth="1"/>
    <col min="9" max="9" width="12.19921875" style="0" customWidth="1"/>
    <col min="10" max="10" width="12.59765625" style="0" customWidth="1"/>
    <col min="11" max="11" width="10.3984375" style="0" customWidth="1"/>
    <col min="12" max="13" width="12.69921875" style="0" customWidth="1"/>
    <col min="14" max="14" width="14.5" style="0" customWidth="1"/>
  </cols>
  <sheetData>
    <row r="1" spans="3:8" ht="14.25">
      <c r="C1" s="265"/>
      <c r="D1" s="265"/>
      <c r="E1" s="265"/>
      <c r="F1" s="265"/>
      <c r="G1" s="265"/>
      <c r="H1" s="265"/>
    </row>
    <row r="2" spans="2:8" s="45" customFormat="1" ht="15">
      <c r="B2" s="1278" t="s">
        <v>95</v>
      </c>
      <c r="C2" s="1279"/>
      <c r="D2" s="1279"/>
      <c r="E2" s="1279"/>
      <c r="F2" s="1279"/>
      <c r="G2" s="1279"/>
      <c r="H2" s="1279"/>
    </row>
    <row r="3" spans="2:14" ht="14.25">
      <c r="B3" s="267"/>
      <c r="C3" s="267"/>
      <c r="D3" s="267"/>
      <c r="E3" s="267"/>
      <c r="F3" s="267"/>
      <c r="G3" s="267"/>
      <c r="H3" s="267"/>
      <c r="I3" s="46"/>
      <c r="J3" s="46"/>
      <c r="K3" s="46"/>
      <c r="L3" s="46"/>
      <c r="M3" s="46"/>
      <c r="N3" s="46"/>
    </row>
    <row r="4" spans="2:13" ht="15" customHeight="1">
      <c r="B4" s="1264" t="s">
        <v>578</v>
      </c>
      <c r="C4" s="1264"/>
      <c r="D4" s="1264"/>
      <c r="E4" s="1264"/>
      <c r="F4" s="1264"/>
      <c r="G4" s="1264"/>
      <c r="H4" s="1264"/>
      <c r="I4" s="47"/>
      <c r="J4" s="47"/>
      <c r="K4" s="47"/>
      <c r="L4" s="47"/>
      <c r="M4" s="47"/>
    </row>
    <row r="5" spans="2:13" s="270" customFormat="1" ht="42.75" customHeight="1">
      <c r="B5" s="1270" t="s">
        <v>580</v>
      </c>
      <c r="C5" s="1271"/>
      <c r="D5" s="268" t="s">
        <v>579</v>
      </c>
      <c r="E5" s="268" t="s">
        <v>531</v>
      </c>
      <c r="F5" s="268" t="s">
        <v>532</v>
      </c>
      <c r="G5" s="268" t="s">
        <v>688</v>
      </c>
      <c r="H5" s="268" t="s">
        <v>686</v>
      </c>
      <c r="I5" s="269"/>
      <c r="J5" s="269"/>
      <c r="K5" s="269"/>
      <c r="L5" s="269"/>
      <c r="M5" s="269"/>
    </row>
    <row r="6" spans="2:8" ht="28.5" customHeight="1">
      <c r="B6" s="1272"/>
      <c r="C6" s="1273"/>
      <c r="D6" s="271" t="s">
        <v>400</v>
      </c>
      <c r="E6" s="492"/>
      <c r="F6" s="492"/>
      <c r="G6" s="272">
        <f>E6-F6</f>
        <v>0</v>
      </c>
      <c r="H6" s="1276" t="str">
        <f>IF(E6&lt;&gt;0,G6/E6,"0")</f>
        <v>0</v>
      </c>
    </row>
    <row r="7" spans="2:8" ht="30.75" customHeight="1">
      <c r="B7" s="1274"/>
      <c r="C7" s="1275"/>
      <c r="D7" s="271" t="s">
        <v>421</v>
      </c>
      <c r="E7" s="271">
        <f>ROUND(E6/3.6,2)</f>
        <v>0</v>
      </c>
      <c r="F7" s="271">
        <f>F6/3.6</f>
        <v>0</v>
      </c>
      <c r="G7" s="271">
        <f>G6/3.6</f>
        <v>0</v>
      </c>
      <c r="H7" s="1277"/>
    </row>
    <row r="8" spans="2:8" s="270" customFormat="1" ht="37.5" customHeight="1">
      <c r="B8" s="1270" t="s">
        <v>581</v>
      </c>
      <c r="C8" s="1271"/>
      <c r="D8" s="268" t="s">
        <v>579</v>
      </c>
      <c r="E8" s="268" t="s">
        <v>531</v>
      </c>
      <c r="F8" s="268" t="s">
        <v>532</v>
      </c>
      <c r="G8" s="268" t="s">
        <v>688</v>
      </c>
      <c r="H8" s="268" t="s">
        <v>686</v>
      </c>
    </row>
    <row r="9" spans="2:8" ht="30.75" customHeight="1">
      <c r="B9" s="1272"/>
      <c r="C9" s="1273"/>
      <c r="D9" s="271" t="s">
        <v>400</v>
      </c>
      <c r="E9" s="492"/>
      <c r="F9" s="492"/>
      <c r="G9" s="272">
        <f>E9-F9</f>
        <v>0</v>
      </c>
      <c r="H9" s="1276" t="str">
        <f>IF(E9&lt;&gt;0,G9/E9,"0")</f>
        <v>0</v>
      </c>
    </row>
    <row r="10" spans="2:8" ht="30.75" customHeight="1">
      <c r="B10" s="1274"/>
      <c r="C10" s="1275"/>
      <c r="D10" s="271" t="s">
        <v>421</v>
      </c>
      <c r="E10" s="271">
        <f>ROUND(E9/3.6,2)</f>
        <v>0</v>
      </c>
      <c r="F10" s="271">
        <f>F9/3.6</f>
        <v>0</v>
      </c>
      <c r="G10" s="271">
        <f>G9/3.6</f>
        <v>0</v>
      </c>
      <c r="H10" s="1277"/>
    </row>
    <row r="11" spans="2:8" s="270" customFormat="1" ht="30.75" customHeight="1">
      <c r="B11" s="1270" t="s">
        <v>582</v>
      </c>
      <c r="C11" s="1284"/>
      <c r="D11" s="268" t="s">
        <v>579</v>
      </c>
      <c r="E11" s="268" t="s">
        <v>531</v>
      </c>
      <c r="F11" s="268" t="s">
        <v>532</v>
      </c>
      <c r="G11" s="268" t="s">
        <v>687</v>
      </c>
      <c r="H11" s="268" t="s">
        <v>686</v>
      </c>
    </row>
    <row r="12" spans="2:8" ht="30.75" customHeight="1">
      <c r="B12" s="1285"/>
      <c r="C12" s="1286"/>
      <c r="D12" s="271" t="s">
        <v>583</v>
      </c>
      <c r="E12" s="492"/>
      <c r="F12" s="492"/>
      <c r="G12" s="272">
        <f>E12-F12</f>
        <v>0</v>
      </c>
      <c r="H12" s="273" t="str">
        <f>IF(E12&lt;&gt;0,G12/E12,"0")</f>
        <v>0</v>
      </c>
    </row>
    <row r="13" spans="2:8" ht="15.75" customHeight="1">
      <c r="B13" s="1281"/>
      <c r="C13" s="1282"/>
      <c r="D13" s="1282"/>
      <c r="E13" s="1282"/>
      <c r="F13" s="1282"/>
      <c r="G13" s="1282"/>
      <c r="H13" s="1283"/>
    </row>
    <row r="14" spans="2:13" ht="15">
      <c r="B14" s="1269" t="s">
        <v>0</v>
      </c>
      <c r="C14" s="1269"/>
      <c r="D14" s="1269"/>
      <c r="E14" s="1269"/>
      <c r="F14" s="1269"/>
      <c r="G14" s="1269"/>
      <c r="H14" s="1269"/>
      <c r="I14" s="47"/>
      <c r="J14" s="47"/>
      <c r="K14" s="47"/>
      <c r="L14" s="47"/>
      <c r="M14" s="47"/>
    </row>
    <row r="15" spans="2:8" ht="65.25" customHeight="1">
      <c r="B15" s="589" t="s">
        <v>82</v>
      </c>
      <c r="C15" s="1262" t="s">
        <v>77</v>
      </c>
      <c r="D15" s="592" t="s">
        <v>78</v>
      </c>
      <c r="E15" s="592" t="s">
        <v>79</v>
      </c>
      <c r="F15" s="592" t="s">
        <v>80</v>
      </c>
      <c r="G15" s="592" t="s">
        <v>81</v>
      </c>
      <c r="H15" s="593" t="s">
        <v>76</v>
      </c>
    </row>
    <row r="16" spans="2:8" ht="30.75" customHeight="1">
      <c r="B16" s="590"/>
      <c r="C16" s="1263"/>
      <c r="D16" s="590"/>
      <c r="E16" s="590"/>
      <c r="F16" s="590"/>
      <c r="G16" s="590"/>
      <c r="H16" s="594" t="str">
        <f>IF(B16&lt;&gt;0,SUM(D16:G16)/B16,"0")</f>
        <v>0</v>
      </c>
    </row>
    <row r="17" spans="2:8" ht="15.75" customHeight="1">
      <c r="B17" s="1281"/>
      <c r="C17" s="1282"/>
      <c r="D17" s="1282"/>
      <c r="E17" s="1282"/>
      <c r="F17" s="1282"/>
      <c r="G17" s="1282"/>
      <c r="H17" s="1283"/>
    </row>
    <row r="18" spans="2:13" ht="33" customHeight="1">
      <c r="B18" s="1269" t="s">
        <v>61</v>
      </c>
      <c r="C18" s="1269"/>
      <c r="D18" s="1269"/>
      <c r="E18" s="1269"/>
      <c r="F18" s="1269"/>
      <c r="G18" s="1269"/>
      <c r="H18" s="1269"/>
      <c r="I18" s="47"/>
      <c r="J18" s="47"/>
      <c r="K18" s="47"/>
      <c r="L18" s="47"/>
      <c r="M18" s="47"/>
    </row>
    <row r="19" spans="2:8" ht="86.25" customHeight="1">
      <c r="B19" s="589" t="s">
        <v>72</v>
      </c>
      <c r="C19" s="1262" t="s">
        <v>73</v>
      </c>
      <c r="D19" s="268" t="s">
        <v>579</v>
      </c>
      <c r="E19" s="589" t="s">
        <v>99</v>
      </c>
      <c r="F19" s="589" t="s">
        <v>100</v>
      </c>
      <c r="G19" s="268" t="s">
        <v>101</v>
      </c>
      <c r="H19" s="268" t="s">
        <v>108</v>
      </c>
    </row>
    <row r="20" spans="2:8" ht="30.75" customHeight="1">
      <c r="B20" s="590"/>
      <c r="C20" s="1263"/>
      <c r="D20" s="271" t="s">
        <v>71</v>
      </c>
      <c r="E20" s="590"/>
      <c r="F20" s="590"/>
      <c r="G20" s="272">
        <f>(E20-F20)*3/1000</f>
        <v>0</v>
      </c>
      <c r="H20" s="273" t="str">
        <f>IF(B20&lt;&gt;0,G20/B20,"0")</f>
        <v>0</v>
      </c>
    </row>
    <row r="21" spans="2:13" ht="15">
      <c r="B21" s="1269" t="s">
        <v>1</v>
      </c>
      <c r="C21" s="1269"/>
      <c r="D21" s="1269"/>
      <c r="E21" s="1269"/>
      <c r="F21" s="1269"/>
      <c r="G21" s="1269"/>
      <c r="H21" s="1269"/>
      <c r="I21" s="47"/>
      <c r="J21" s="47"/>
      <c r="K21" s="47"/>
      <c r="L21" s="47"/>
      <c r="M21" s="47"/>
    </row>
    <row r="22" spans="2:8" ht="60" customHeight="1">
      <c r="B22" s="1270" t="s">
        <v>122</v>
      </c>
      <c r="C22" s="1265" t="s">
        <v>584</v>
      </c>
      <c r="D22" s="1265"/>
      <c r="E22" s="1265"/>
      <c r="F22" s="1266"/>
      <c r="G22" s="588" t="s">
        <v>585</v>
      </c>
      <c r="H22" s="588" t="s">
        <v>60</v>
      </c>
    </row>
    <row r="23" spans="2:8" ht="24.75" customHeight="1">
      <c r="B23" s="1285"/>
      <c r="C23" s="1267"/>
      <c r="D23" s="1267"/>
      <c r="E23" s="1267"/>
      <c r="F23" s="1268"/>
      <c r="G23" s="493"/>
      <c r="H23" s="493"/>
    </row>
    <row r="24" spans="2:8" ht="15.75" customHeight="1">
      <c r="B24" s="1281"/>
      <c r="C24" s="1282"/>
      <c r="D24" s="1282"/>
      <c r="E24" s="1282"/>
      <c r="F24" s="1282"/>
      <c r="G24" s="1282"/>
      <c r="H24" s="1283"/>
    </row>
    <row r="25" spans="2:8" ht="20.25" customHeight="1">
      <c r="B25" s="1281"/>
      <c r="C25" s="1282"/>
      <c r="D25" s="1282"/>
      <c r="E25" s="1283"/>
      <c r="F25" s="271" t="s">
        <v>586</v>
      </c>
      <c r="G25" s="272" t="s">
        <v>587</v>
      </c>
      <c r="H25" s="272" t="s">
        <v>106</v>
      </c>
    </row>
    <row r="26" spans="2:8" ht="30.75" customHeight="1">
      <c r="B26" s="272" t="s">
        <v>123</v>
      </c>
      <c r="C26" s="1292" t="s">
        <v>103</v>
      </c>
      <c r="D26" s="1292"/>
      <c r="E26" s="1292"/>
      <c r="F26" s="492"/>
      <c r="G26" s="493"/>
      <c r="H26" s="493"/>
    </row>
    <row r="27" spans="2:8" ht="51" customHeight="1">
      <c r="B27" s="545" t="s">
        <v>125</v>
      </c>
      <c r="C27" s="1287" t="s">
        <v>102</v>
      </c>
      <c r="D27" s="1288"/>
      <c r="E27" s="1289"/>
      <c r="F27" s="494"/>
      <c r="G27" s="495"/>
      <c r="H27" s="495"/>
    </row>
    <row r="28" spans="2:8" ht="39" customHeight="1">
      <c r="B28" s="274" t="s">
        <v>126</v>
      </c>
      <c r="C28" s="1293" t="s">
        <v>588</v>
      </c>
      <c r="D28" s="1265"/>
      <c r="E28" s="1266"/>
      <c r="F28" s="494"/>
      <c r="G28" s="495"/>
      <c r="H28" s="495"/>
    </row>
    <row r="29" spans="2:8" ht="47.25" customHeight="1">
      <c r="B29" s="1280" t="s">
        <v>107</v>
      </c>
      <c r="C29" s="1280"/>
      <c r="D29" s="1280"/>
      <c r="E29" s="1280"/>
      <c r="F29" s="1280"/>
      <c r="G29" s="1280"/>
      <c r="H29" s="1280"/>
    </row>
    <row r="30" spans="2:8" s="270" customFormat="1" ht="19.5" customHeight="1">
      <c r="B30" s="1280" t="s">
        <v>104</v>
      </c>
      <c r="C30" s="1280"/>
      <c r="D30" s="1280"/>
      <c r="E30" s="1280"/>
      <c r="F30" s="1280"/>
      <c r="G30" s="1280"/>
      <c r="H30" s="1280"/>
    </row>
    <row r="31" spans="2:9" s="270" customFormat="1" ht="24" customHeight="1">
      <c r="B31" s="1290" t="s">
        <v>105</v>
      </c>
      <c r="C31" s="1290"/>
      <c r="D31" s="1290"/>
      <c r="E31" s="1290"/>
      <c r="F31" s="1290"/>
      <c r="G31" s="1290"/>
      <c r="H31" s="1290"/>
      <c r="I31" s="1291"/>
    </row>
  </sheetData>
  <sheetProtection/>
  <mergeCells count="24">
    <mergeCell ref="B24:H24"/>
    <mergeCell ref="B25:E25"/>
    <mergeCell ref="B31:I31"/>
    <mergeCell ref="C26:E26"/>
    <mergeCell ref="C28:E28"/>
    <mergeCell ref="B29:H29"/>
    <mergeCell ref="B2:H2"/>
    <mergeCell ref="B30:H30"/>
    <mergeCell ref="B13:H13"/>
    <mergeCell ref="B11:C12"/>
    <mergeCell ref="C27:E27"/>
    <mergeCell ref="B14:H14"/>
    <mergeCell ref="C15:C16"/>
    <mergeCell ref="B22:B23"/>
    <mergeCell ref="B17:H17"/>
    <mergeCell ref="B21:H21"/>
    <mergeCell ref="C19:C20"/>
    <mergeCell ref="B4:H4"/>
    <mergeCell ref="C22:F23"/>
    <mergeCell ref="B18:H18"/>
    <mergeCell ref="B5:C7"/>
    <mergeCell ref="H6:H7"/>
    <mergeCell ref="B8:C10"/>
    <mergeCell ref="H9:H10"/>
  </mergeCells>
  <printOptions/>
  <pageMargins left="0.7" right="0.7" top="0.75" bottom="0.75" header="0.3" footer="0.3"/>
  <pageSetup horizontalDpi="600" verticalDpi="600" orientation="landscape" paperSize="9" scale="58" r:id="rId1"/>
  <headerFooter alignWithMargins="0">
    <oddHeader>&amp;C&amp;"Czcionka tekstu podstawowego,Pogrubiony"&amp;12 9. Wymagania programowe dla projektu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23"/>
  <sheetViews>
    <sheetView view="pageBreakPreview" zoomScale="90" zoomScaleSheetLayoutView="90" workbookViewId="0" topLeftCell="A1">
      <selection activeCell="C13" sqref="C13:I13"/>
    </sheetView>
  </sheetViews>
  <sheetFormatPr defaultColWidth="8.796875" defaultRowHeight="14.25"/>
  <cols>
    <col min="1" max="1" width="3.8984375" style="16" customWidth="1"/>
    <col min="2" max="2" width="5" style="16" customWidth="1"/>
    <col min="3" max="9" width="12.8984375" style="16" customWidth="1"/>
    <col min="10" max="16384" width="9" style="16" customWidth="1"/>
  </cols>
  <sheetData>
    <row r="1" ht="15.75" thickBot="1"/>
    <row r="2" spans="2:9" ht="23.25" customHeight="1" thickBot="1">
      <c r="B2" s="529"/>
      <c r="C2" s="666" t="s">
        <v>676</v>
      </c>
      <c r="D2" s="666"/>
      <c r="E2" s="666"/>
      <c r="F2" s="666"/>
      <c r="G2" s="666"/>
      <c r="H2" s="666"/>
      <c r="I2" s="667"/>
    </row>
    <row r="3" spans="2:10" ht="19.5" customHeight="1" thickBot="1">
      <c r="B3" s="535" t="s">
        <v>324</v>
      </c>
      <c r="C3" s="661" t="s">
        <v>677</v>
      </c>
      <c r="D3" s="657"/>
      <c r="E3" s="657"/>
      <c r="F3" s="657"/>
      <c r="G3" s="657"/>
      <c r="H3" s="657"/>
      <c r="I3" s="652"/>
      <c r="J3" s="17"/>
    </row>
    <row r="4" spans="2:10" ht="81" customHeight="1">
      <c r="B4" s="595" t="s">
        <v>122</v>
      </c>
      <c r="C4" s="674" t="s">
        <v>94</v>
      </c>
      <c r="D4" s="674"/>
      <c r="E4" s="674"/>
      <c r="F4" s="674"/>
      <c r="G4" s="674"/>
      <c r="H4" s="674"/>
      <c r="I4" s="674"/>
      <c r="J4" s="17"/>
    </row>
    <row r="5" spans="2:10" ht="17.25" customHeight="1">
      <c r="B5" s="595"/>
      <c r="C5" s="673" t="s">
        <v>224</v>
      </c>
      <c r="D5" s="674"/>
      <c r="E5" s="674"/>
      <c r="F5" s="674"/>
      <c r="G5" s="674"/>
      <c r="H5" s="674"/>
      <c r="I5" s="674"/>
      <c r="J5" s="17"/>
    </row>
    <row r="6" spans="2:10" ht="31.5" customHeight="1">
      <c r="B6" s="595" t="s">
        <v>123</v>
      </c>
      <c r="C6" s="673" t="s">
        <v>665</v>
      </c>
      <c r="D6" s="674"/>
      <c r="E6" s="674"/>
      <c r="F6" s="674"/>
      <c r="G6" s="674"/>
      <c r="H6" s="674"/>
      <c r="I6" s="674"/>
      <c r="J6" s="17"/>
    </row>
    <row r="7" spans="2:10" ht="48.75" customHeight="1">
      <c r="B7" s="595" t="s">
        <v>125</v>
      </c>
      <c r="C7" s="673" t="s">
        <v>666</v>
      </c>
      <c r="D7" s="674"/>
      <c r="E7" s="674"/>
      <c r="F7" s="674"/>
      <c r="G7" s="674"/>
      <c r="H7" s="674"/>
      <c r="I7" s="674"/>
      <c r="J7" s="17"/>
    </row>
    <row r="8" spans="2:10" ht="51" customHeight="1">
      <c r="B8" s="595" t="s">
        <v>126</v>
      </c>
      <c r="C8" s="673" t="s">
        <v>667</v>
      </c>
      <c r="D8" s="674"/>
      <c r="E8" s="674"/>
      <c r="F8" s="674"/>
      <c r="G8" s="674"/>
      <c r="H8" s="674"/>
      <c r="I8" s="674"/>
      <c r="J8" s="17"/>
    </row>
    <row r="9" spans="2:10" ht="60" customHeight="1">
      <c r="B9" s="595" t="s">
        <v>127</v>
      </c>
      <c r="C9" s="673" t="s">
        <v>668</v>
      </c>
      <c r="D9" s="674"/>
      <c r="E9" s="674"/>
      <c r="F9" s="674"/>
      <c r="G9" s="674"/>
      <c r="H9" s="674"/>
      <c r="I9" s="674"/>
      <c r="J9" s="17"/>
    </row>
    <row r="10" spans="2:10" ht="48" customHeight="1" thickBot="1">
      <c r="B10" s="596" t="s">
        <v>129</v>
      </c>
      <c r="C10" s="673" t="s">
        <v>669</v>
      </c>
      <c r="D10" s="674"/>
      <c r="E10" s="674"/>
      <c r="F10" s="674"/>
      <c r="G10" s="674"/>
      <c r="H10" s="674"/>
      <c r="I10" s="674"/>
      <c r="J10" s="17"/>
    </row>
    <row r="11" spans="2:10" ht="20.25" customHeight="1" thickBot="1">
      <c r="B11" s="534" t="s">
        <v>342</v>
      </c>
      <c r="C11" s="653" t="s">
        <v>670</v>
      </c>
      <c r="D11" s="654"/>
      <c r="E11" s="654"/>
      <c r="F11" s="654"/>
      <c r="G11" s="654"/>
      <c r="H11" s="654"/>
      <c r="I11" s="655"/>
      <c r="J11" s="18"/>
    </row>
    <row r="12" spans="2:10" s="531" customFormat="1" ht="30" customHeight="1">
      <c r="B12" s="536" t="s">
        <v>122</v>
      </c>
      <c r="C12" s="639" t="s">
        <v>20</v>
      </c>
      <c r="D12" s="640"/>
      <c r="E12" s="640"/>
      <c r="F12" s="640"/>
      <c r="G12" s="640"/>
      <c r="H12" s="640"/>
      <c r="I12" s="641"/>
      <c r="J12" s="530"/>
    </row>
    <row r="13" spans="2:10" ht="96" customHeight="1">
      <c r="B13" s="537" t="s">
        <v>123</v>
      </c>
      <c r="C13" s="663" t="s">
        <v>116</v>
      </c>
      <c r="D13" s="664"/>
      <c r="E13" s="664"/>
      <c r="F13" s="664"/>
      <c r="G13" s="664"/>
      <c r="H13" s="664"/>
      <c r="I13" s="665"/>
      <c r="J13" s="18"/>
    </row>
    <row r="14" spans="2:10" s="533" customFormat="1" ht="33.75" customHeight="1">
      <c r="B14" s="538" t="s">
        <v>125</v>
      </c>
      <c r="C14" s="669" t="s">
        <v>671</v>
      </c>
      <c r="D14" s="670"/>
      <c r="E14" s="670"/>
      <c r="F14" s="670"/>
      <c r="G14" s="670"/>
      <c r="H14" s="670"/>
      <c r="I14" s="671"/>
      <c r="J14" s="532"/>
    </row>
    <row r="15" spans="2:10" ht="81.75" customHeight="1" thickBot="1">
      <c r="B15" s="528" t="s">
        <v>126</v>
      </c>
      <c r="C15" s="642" t="s">
        <v>673</v>
      </c>
      <c r="D15" s="643"/>
      <c r="E15" s="643"/>
      <c r="F15" s="643"/>
      <c r="G15" s="643"/>
      <c r="H15" s="643"/>
      <c r="I15" s="644"/>
      <c r="J15" s="18"/>
    </row>
    <row r="16" spans="2:10" ht="21.75" customHeight="1" thickBot="1">
      <c r="B16" s="539" t="s">
        <v>353</v>
      </c>
      <c r="C16" s="658" t="s">
        <v>663</v>
      </c>
      <c r="D16" s="659"/>
      <c r="E16" s="659"/>
      <c r="F16" s="659"/>
      <c r="G16" s="659"/>
      <c r="H16" s="659"/>
      <c r="I16" s="660"/>
      <c r="J16" s="18"/>
    </row>
    <row r="17" spans="2:19" ht="70.5" customHeight="1">
      <c r="B17" s="597" t="s">
        <v>122</v>
      </c>
      <c r="C17" s="668" t="s">
        <v>674</v>
      </c>
      <c r="D17" s="656"/>
      <c r="E17" s="656"/>
      <c r="F17" s="656"/>
      <c r="G17" s="656"/>
      <c r="H17" s="656"/>
      <c r="I17" s="656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2:19" ht="36.75" customHeight="1">
      <c r="B18" s="598" t="s">
        <v>123</v>
      </c>
      <c r="C18" s="668" t="s">
        <v>672</v>
      </c>
      <c r="D18" s="662"/>
      <c r="E18" s="662"/>
      <c r="F18" s="662"/>
      <c r="G18" s="662"/>
      <c r="H18" s="662"/>
      <c r="I18" s="662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2:19" ht="53.25" customHeight="1">
      <c r="B19" s="600" t="s">
        <v>125</v>
      </c>
      <c r="C19" s="668" t="s">
        <v>83</v>
      </c>
      <c r="D19" s="662"/>
      <c r="E19" s="662"/>
      <c r="F19" s="662"/>
      <c r="G19" s="662"/>
      <c r="H19" s="662"/>
      <c r="I19" s="662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2:19" ht="102" customHeight="1">
      <c r="B20" s="598" t="s">
        <v>126</v>
      </c>
      <c r="C20" s="673" t="s">
        <v>675</v>
      </c>
      <c r="D20" s="674"/>
      <c r="E20" s="674"/>
      <c r="F20" s="674"/>
      <c r="G20" s="674"/>
      <c r="H20" s="674"/>
      <c r="I20" s="674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2:19" ht="93.75" customHeight="1">
      <c r="B21" s="601" t="s">
        <v>127</v>
      </c>
      <c r="C21" s="673" t="s">
        <v>438</v>
      </c>
      <c r="D21" s="674"/>
      <c r="E21" s="674"/>
      <c r="F21" s="674"/>
      <c r="G21" s="674"/>
      <c r="H21" s="674"/>
      <c r="I21" s="674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2:19" ht="25.5" customHeight="1">
      <c r="B22" s="601" t="s">
        <v>129</v>
      </c>
      <c r="C22" s="673" t="s">
        <v>664</v>
      </c>
      <c r="D22" s="674"/>
      <c r="E22" s="674"/>
      <c r="F22" s="674"/>
      <c r="G22" s="674"/>
      <c r="H22" s="674"/>
      <c r="I22" s="674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2:19" ht="30" customHeight="1" thickBot="1">
      <c r="B23" s="602" t="s">
        <v>130</v>
      </c>
      <c r="C23" s="673" t="s">
        <v>64</v>
      </c>
      <c r="D23" s="674"/>
      <c r="E23" s="674"/>
      <c r="F23" s="674"/>
      <c r="G23" s="674"/>
      <c r="H23" s="674"/>
      <c r="I23" s="674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="13" customFormat="1" ht="15"/>
    <row r="25" s="13" customFormat="1" ht="15"/>
    <row r="26" s="13" customFormat="1" ht="15"/>
    <row r="27" s="13" customFormat="1" ht="15"/>
    <row r="28" s="13" customFormat="1" ht="15"/>
    <row r="29" s="13" customFormat="1" ht="15"/>
  </sheetData>
  <sheetProtection/>
  <mergeCells count="22">
    <mergeCell ref="C23:I23"/>
    <mergeCell ref="C9:I9"/>
    <mergeCell ref="C17:I17"/>
    <mergeCell ref="C12:I12"/>
    <mergeCell ref="C15:I15"/>
    <mergeCell ref="C19:I19"/>
    <mergeCell ref="C2:I2"/>
    <mergeCell ref="C6:I6"/>
    <mergeCell ref="C7:I7"/>
    <mergeCell ref="C8:I8"/>
    <mergeCell ref="C4:I4"/>
    <mergeCell ref="C3:I3"/>
    <mergeCell ref="C5:I5"/>
    <mergeCell ref="C14:I14"/>
    <mergeCell ref="C13:I13"/>
    <mergeCell ref="C22:I22"/>
    <mergeCell ref="C20:I20"/>
    <mergeCell ref="C21:I21"/>
    <mergeCell ref="C18:I18"/>
    <mergeCell ref="C16:I16"/>
    <mergeCell ref="C10:I10"/>
    <mergeCell ref="C11:I11"/>
  </mergeCells>
  <printOptions/>
  <pageMargins left="0.7" right="0.62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 topLeftCell="A1">
      <selection activeCell="B5" sqref="B5"/>
    </sheetView>
  </sheetViews>
  <sheetFormatPr defaultColWidth="8.796875" defaultRowHeight="14.25"/>
  <cols>
    <col min="1" max="1" width="9" style="16" customWidth="1"/>
    <col min="2" max="2" width="5.3984375" style="16" customWidth="1"/>
    <col min="3" max="8" width="9" style="16" customWidth="1"/>
    <col min="9" max="9" width="16.59765625" style="16" customWidth="1"/>
    <col min="10" max="10" width="3.3984375" style="16" customWidth="1"/>
    <col min="11" max="16384" width="9" style="16" customWidth="1"/>
  </cols>
  <sheetData>
    <row r="1" spans="2:9" ht="50.25" customHeight="1" thickBot="1">
      <c r="B1" s="632" t="s">
        <v>685</v>
      </c>
      <c r="C1" s="633"/>
      <c r="D1" s="633"/>
      <c r="E1" s="633"/>
      <c r="F1" s="633"/>
      <c r="G1" s="633"/>
      <c r="H1" s="633"/>
      <c r="I1" s="626"/>
    </row>
    <row r="2" spans="2:9" ht="19.5" customHeight="1" thickBot="1">
      <c r="B2" s="544" t="s">
        <v>324</v>
      </c>
      <c r="C2" s="637" t="s">
        <v>678</v>
      </c>
      <c r="D2" s="637"/>
      <c r="E2" s="637"/>
      <c r="F2" s="637"/>
      <c r="G2" s="637"/>
      <c r="H2" s="637"/>
      <c r="I2" s="638"/>
    </row>
    <row r="3" spans="2:9" ht="19.5" customHeight="1" thickBot="1">
      <c r="B3" s="544" t="s">
        <v>342</v>
      </c>
      <c r="C3" s="637" t="s">
        <v>681</v>
      </c>
      <c r="D3" s="637"/>
      <c r="E3" s="637"/>
      <c r="F3" s="637"/>
      <c r="G3" s="637"/>
      <c r="H3" s="637"/>
      <c r="I3" s="638"/>
    </row>
    <row r="4" spans="2:9" ht="35.25" customHeight="1">
      <c r="B4" s="543" t="s">
        <v>353</v>
      </c>
      <c r="C4" s="627" t="s">
        <v>27</v>
      </c>
      <c r="D4" s="628"/>
      <c r="E4" s="628"/>
      <c r="F4" s="628"/>
      <c r="G4" s="628"/>
      <c r="H4" s="628"/>
      <c r="I4" s="629"/>
    </row>
    <row r="5" spans="2:9" ht="19.5" customHeight="1">
      <c r="B5" s="541" t="s">
        <v>137</v>
      </c>
      <c r="C5" s="674" t="s">
        <v>683</v>
      </c>
      <c r="D5" s="674"/>
      <c r="E5" s="674"/>
      <c r="F5" s="674"/>
      <c r="G5" s="674"/>
      <c r="H5" s="674"/>
      <c r="I5" s="645"/>
    </row>
    <row r="6" spans="2:9" s="351" customFormat="1" ht="37.5" customHeight="1">
      <c r="B6" s="541" t="s">
        <v>123</v>
      </c>
      <c r="C6" s="650" t="s">
        <v>31</v>
      </c>
      <c r="D6" s="650"/>
      <c r="E6" s="650"/>
      <c r="F6" s="650"/>
      <c r="G6" s="650"/>
      <c r="H6" s="650"/>
      <c r="I6" s="651"/>
    </row>
    <row r="7" spans="2:9" s="351" customFormat="1" ht="19.5" customHeight="1">
      <c r="B7" s="541" t="s">
        <v>286</v>
      </c>
      <c r="C7" s="650" t="s">
        <v>601</v>
      </c>
      <c r="D7" s="650"/>
      <c r="E7" s="650"/>
      <c r="F7" s="650"/>
      <c r="G7" s="650"/>
      <c r="H7" s="650"/>
      <c r="I7" s="651"/>
    </row>
    <row r="8" spans="2:9" s="351" customFormat="1" ht="16.5" thickBot="1">
      <c r="B8" s="542" t="s">
        <v>287</v>
      </c>
      <c r="C8" s="648" t="s">
        <v>602</v>
      </c>
      <c r="D8" s="648"/>
      <c r="E8" s="648"/>
      <c r="F8" s="648"/>
      <c r="G8" s="648"/>
      <c r="H8" s="648"/>
      <c r="I8" s="649"/>
    </row>
    <row r="9" spans="2:9" ht="19.5" customHeight="1" thickBot="1">
      <c r="B9" s="544" t="s">
        <v>363</v>
      </c>
      <c r="C9" s="637" t="s">
        <v>682</v>
      </c>
      <c r="D9" s="637"/>
      <c r="E9" s="637"/>
      <c r="F9" s="637"/>
      <c r="G9" s="637"/>
      <c r="H9" s="637"/>
      <c r="I9" s="638"/>
    </row>
    <row r="10" spans="2:9" s="351" customFormat="1" ht="15">
      <c r="B10" s="540" t="s">
        <v>369</v>
      </c>
      <c r="C10" s="634" t="s">
        <v>680</v>
      </c>
      <c r="D10" s="635"/>
      <c r="E10" s="635"/>
      <c r="F10" s="635"/>
      <c r="G10" s="635"/>
      <c r="H10" s="635"/>
      <c r="I10" s="636"/>
    </row>
    <row r="11" spans="2:9" s="351" customFormat="1" ht="15.75">
      <c r="B11" s="541" t="s">
        <v>126</v>
      </c>
      <c r="C11" s="650" t="s">
        <v>605</v>
      </c>
      <c r="D11" s="650"/>
      <c r="E11" s="650"/>
      <c r="F11" s="650"/>
      <c r="G11" s="650"/>
      <c r="H11" s="650"/>
      <c r="I11" s="651"/>
    </row>
    <row r="12" spans="2:9" s="351" customFormat="1" ht="15.75">
      <c r="B12" s="541" t="s">
        <v>127</v>
      </c>
      <c r="C12" s="650" t="s">
        <v>603</v>
      </c>
      <c r="D12" s="650"/>
      <c r="E12" s="650"/>
      <c r="F12" s="650"/>
      <c r="G12" s="650"/>
      <c r="H12" s="650"/>
      <c r="I12" s="651"/>
    </row>
    <row r="13" spans="2:9" s="351" customFormat="1" ht="36" customHeight="1">
      <c r="B13" s="541" t="s">
        <v>129</v>
      </c>
      <c r="C13" s="650" t="s">
        <v>505</v>
      </c>
      <c r="D13" s="650"/>
      <c r="E13" s="650"/>
      <c r="F13" s="650"/>
      <c r="G13" s="650"/>
      <c r="H13" s="650"/>
      <c r="I13" s="651"/>
    </row>
    <row r="14" spans="2:9" s="351" customFormat="1" ht="37.5" customHeight="1">
      <c r="B14" s="541" t="s">
        <v>130</v>
      </c>
      <c r="C14" s="650" t="s">
        <v>604</v>
      </c>
      <c r="D14" s="650"/>
      <c r="E14" s="650"/>
      <c r="F14" s="650"/>
      <c r="G14" s="650"/>
      <c r="H14" s="650"/>
      <c r="I14" s="651"/>
    </row>
    <row r="15" spans="2:9" ht="36" customHeight="1">
      <c r="B15" s="541" t="s">
        <v>131</v>
      </c>
      <c r="C15" s="674" t="s">
        <v>679</v>
      </c>
      <c r="D15" s="674"/>
      <c r="E15" s="674"/>
      <c r="F15" s="674"/>
      <c r="G15" s="674"/>
      <c r="H15" s="674"/>
      <c r="I15" s="645"/>
    </row>
    <row r="16" spans="2:9" ht="15.75">
      <c r="B16" s="541" t="s">
        <v>606</v>
      </c>
      <c r="C16" s="674" t="s">
        <v>684</v>
      </c>
      <c r="D16" s="674"/>
      <c r="E16" s="674"/>
      <c r="F16" s="674"/>
      <c r="G16" s="674"/>
      <c r="H16" s="674"/>
      <c r="I16" s="645"/>
    </row>
    <row r="17" spans="2:9" ht="16.5" thickBot="1">
      <c r="B17" s="542" t="s">
        <v>132</v>
      </c>
      <c r="C17" s="646" t="s">
        <v>506</v>
      </c>
      <c r="D17" s="646"/>
      <c r="E17" s="646"/>
      <c r="F17" s="646"/>
      <c r="G17" s="646"/>
      <c r="H17" s="646"/>
      <c r="I17" s="647"/>
    </row>
    <row r="18" spans="2:9" ht="15">
      <c r="B18" s="15"/>
      <c r="C18" s="15"/>
      <c r="D18" s="15"/>
      <c r="E18" s="15"/>
      <c r="F18" s="15"/>
      <c r="G18" s="15"/>
      <c r="H18" s="15"/>
      <c r="I18" s="15"/>
    </row>
    <row r="19" spans="2:9" ht="15">
      <c r="B19" s="15"/>
      <c r="C19" s="15"/>
      <c r="D19" s="15"/>
      <c r="E19" s="15"/>
      <c r="F19" s="15"/>
      <c r="G19" s="15"/>
      <c r="H19" s="15"/>
      <c r="I19" s="15"/>
    </row>
    <row r="20" spans="2:9" ht="15">
      <c r="B20" s="15"/>
      <c r="C20" s="15"/>
      <c r="D20" s="15"/>
      <c r="E20" s="15"/>
      <c r="F20" s="15"/>
      <c r="G20" s="15"/>
      <c r="H20" s="15"/>
      <c r="I20" s="15"/>
    </row>
    <row r="21" spans="2:9" ht="15">
      <c r="B21" s="15"/>
      <c r="C21" s="15"/>
      <c r="D21" s="15"/>
      <c r="E21" s="15"/>
      <c r="F21" s="15"/>
      <c r="G21" s="15"/>
      <c r="H21" s="15"/>
      <c r="I21" s="15"/>
    </row>
    <row r="22" spans="2:9" ht="15">
      <c r="B22" s="15"/>
      <c r="C22" s="15"/>
      <c r="D22" s="15"/>
      <c r="E22" s="15"/>
      <c r="F22" s="15"/>
      <c r="G22" s="15"/>
      <c r="H22" s="15"/>
      <c r="I22" s="15"/>
    </row>
    <row r="23" spans="2:9" ht="15">
      <c r="B23" s="15"/>
      <c r="C23" s="15"/>
      <c r="D23" s="15"/>
      <c r="E23" s="15"/>
      <c r="F23" s="15"/>
      <c r="G23" s="15"/>
      <c r="H23" s="15"/>
      <c r="I23" s="15"/>
    </row>
    <row r="24" spans="2:9" ht="15">
      <c r="B24" s="15"/>
      <c r="C24" s="15"/>
      <c r="D24" s="15"/>
      <c r="E24" s="15"/>
      <c r="F24" s="15"/>
      <c r="G24" s="15"/>
      <c r="H24" s="15"/>
      <c r="I24" s="15"/>
    </row>
    <row r="25" spans="2:9" ht="15">
      <c r="B25" s="15"/>
      <c r="C25" s="15"/>
      <c r="D25" s="15"/>
      <c r="E25" s="15"/>
      <c r="F25" s="15"/>
      <c r="G25" s="15"/>
      <c r="H25" s="15"/>
      <c r="I25" s="15"/>
    </row>
    <row r="26" spans="2:9" ht="15">
      <c r="B26" s="15"/>
      <c r="C26" s="15"/>
      <c r="D26" s="15"/>
      <c r="E26" s="15"/>
      <c r="F26" s="15"/>
      <c r="G26" s="15"/>
      <c r="H26" s="15"/>
      <c r="I26" s="15"/>
    </row>
    <row r="27" spans="2:9" ht="15">
      <c r="B27" s="15"/>
      <c r="C27" s="15"/>
      <c r="D27" s="15"/>
      <c r="E27" s="15"/>
      <c r="F27" s="15"/>
      <c r="G27" s="15"/>
      <c r="H27" s="15"/>
      <c r="I27" s="15"/>
    </row>
    <row r="28" spans="2:9" ht="15">
      <c r="B28" s="15"/>
      <c r="C28" s="15"/>
      <c r="D28" s="15"/>
      <c r="E28" s="15"/>
      <c r="F28" s="15"/>
      <c r="G28" s="15"/>
      <c r="H28" s="15"/>
      <c r="I28" s="15"/>
    </row>
    <row r="29" spans="2:9" ht="15">
      <c r="B29" s="15"/>
      <c r="C29" s="15"/>
      <c r="D29" s="15"/>
      <c r="E29" s="15"/>
      <c r="F29" s="15"/>
      <c r="G29" s="15"/>
      <c r="H29" s="15"/>
      <c r="I29" s="15"/>
    </row>
    <row r="30" spans="2:9" ht="1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17">
    <mergeCell ref="B1:I1"/>
    <mergeCell ref="C2:I2"/>
    <mergeCell ref="C5:I5"/>
    <mergeCell ref="C12:I12"/>
    <mergeCell ref="C3:I3"/>
    <mergeCell ref="C11:I11"/>
    <mergeCell ref="C4:I4"/>
    <mergeCell ref="C7:I7"/>
    <mergeCell ref="C6:I6"/>
    <mergeCell ref="C13:I13"/>
    <mergeCell ref="C10:I10"/>
    <mergeCell ref="C9:I9"/>
    <mergeCell ref="C15:I15"/>
    <mergeCell ref="C16:I16"/>
    <mergeCell ref="C17:I17"/>
    <mergeCell ref="C8:I8"/>
    <mergeCell ref="C14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I34"/>
  <sheetViews>
    <sheetView zoomScalePageLayoutView="0" workbookViewId="0" topLeftCell="A1">
      <selection activeCell="H6" sqref="H6"/>
    </sheetView>
  </sheetViews>
  <sheetFormatPr defaultColWidth="8.796875" defaultRowHeight="14.25"/>
  <cols>
    <col min="8" max="8" width="17.19921875" style="0" customWidth="1"/>
  </cols>
  <sheetData>
    <row r="8" spans="1:9" ht="15.75">
      <c r="A8" s="68"/>
      <c r="B8" s="68"/>
      <c r="C8" s="68"/>
      <c r="D8" s="68"/>
      <c r="E8" s="68"/>
      <c r="F8" s="68"/>
      <c r="G8" s="68"/>
      <c r="H8" s="68"/>
      <c r="I8" s="68"/>
    </row>
    <row r="10" spans="1:9" s="44" customFormat="1" ht="85.5" customHeight="1">
      <c r="A10" s="630" t="s">
        <v>84</v>
      </c>
      <c r="B10" s="630"/>
      <c r="C10" s="630"/>
      <c r="D10" s="630"/>
      <c r="E10" s="630"/>
      <c r="F10" s="630"/>
      <c r="G10" s="630"/>
      <c r="H10" s="630"/>
      <c r="I10" s="630"/>
    </row>
    <row r="12" spans="1:8" ht="14.25">
      <c r="A12" s="679"/>
      <c r="B12" s="679"/>
      <c r="C12" s="679"/>
      <c r="D12" s="679"/>
      <c r="E12" s="679"/>
      <c r="F12" s="679"/>
      <c r="G12" s="679"/>
      <c r="H12" s="679"/>
    </row>
    <row r="13" spans="1:9" ht="15.75">
      <c r="A13" s="675" t="s">
        <v>32</v>
      </c>
      <c r="B13" s="675"/>
      <c r="C13" s="675"/>
      <c r="D13" s="675"/>
      <c r="E13" s="675"/>
      <c r="F13" s="675"/>
      <c r="G13" s="675"/>
      <c r="H13" s="675"/>
      <c r="I13" s="675"/>
    </row>
    <row r="14" spans="1:8" ht="45" customHeight="1">
      <c r="A14" s="677"/>
      <c r="B14" s="677"/>
      <c r="C14" s="677"/>
      <c r="D14" s="677"/>
      <c r="E14" s="677"/>
      <c r="F14" s="677"/>
      <c r="G14" s="677"/>
      <c r="H14" s="677"/>
    </row>
    <row r="15" spans="1:9" ht="15.75">
      <c r="A15" s="677" t="s">
        <v>265</v>
      </c>
      <c r="B15" s="677"/>
      <c r="C15" s="677"/>
      <c r="D15" s="677"/>
      <c r="E15" s="677"/>
      <c r="F15" s="677"/>
      <c r="G15" s="677"/>
      <c r="H15" s="677"/>
      <c r="I15" s="677"/>
    </row>
    <row r="16" spans="1:9" ht="15" customHeight="1">
      <c r="A16" s="678" t="s">
        <v>266</v>
      </c>
      <c r="B16" s="678"/>
      <c r="C16" s="678"/>
      <c r="D16" s="678"/>
      <c r="E16" s="678"/>
      <c r="F16" s="678"/>
      <c r="G16" s="678"/>
      <c r="H16" s="678"/>
      <c r="I16" s="678"/>
    </row>
    <row r="17" spans="1:8" ht="49.5" customHeight="1">
      <c r="A17" s="677"/>
      <c r="B17" s="677"/>
      <c r="C17" s="677"/>
      <c r="D17" s="677"/>
      <c r="E17" s="677"/>
      <c r="F17" s="677"/>
      <c r="G17" s="677"/>
      <c r="H17" s="677"/>
    </row>
    <row r="18" spans="1:9" ht="15.75">
      <c r="A18" s="677" t="s">
        <v>267</v>
      </c>
      <c r="B18" s="677"/>
      <c r="C18" s="677"/>
      <c r="D18" s="677"/>
      <c r="E18" s="677"/>
      <c r="F18" s="677"/>
      <c r="G18" s="677"/>
      <c r="H18" s="677"/>
      <c r="I18" s="677"/>
    </row>
    <row r="19" spans="1:9" ht="15.75">
      <c r="A19" s="677" t="s">
        <v>268</v>
      </c>
      <c r="B19" s="677"/>
      <c r="C19" s="677"/>
      <c r="D19" s="677"/>
      <c r="E19" s="677"/>
      <c r="F19" s="677"/>
      <c r="G19" s="677"/>
      <c r="H19" s="677"/>
      <c r="I19" s="677"/>
    </row>
    <row r="20" spans="1:8" ht="76.5" customHeight="1">
      <c r="A20" s="677"/>
      <c r="B20" s="677"/>
      <c r="C20" s="677"/>
      <c r="D20" s="677"/>
      <c r="E20" s="677"/>
      <c r="F20" s="677"/>
      <c r="G20" s="677"/>
      <c r="H20" s="677"/>
    </row>
    <row r="21" spans="1:9" ht="15.75">
      <c r="A21" s="677" t="s">
        <v>661</v>
      </c>
      <c r="B21" s="677"/>
      <c r="C21" s="677"/>
      <c r="D21" s="677"/>
      <c r="E21" s="677"/>
      <c r="F21" s="677"/>
      <c r="G21" s="677"/>
      <c r="H21" s="677"/>
      <c r="I21" s="677"/>
    </row>
    <row r="22" spans="1:9" ht="15.75">
      <c r="A22" s="677" t="s">
        <v>662</v>
      </c>
      <c r="B22" s="677"/>
      <c r="C22" s="677"/>
      <c r="D22" s="677"/>
      <c r="E22" s="677"/>
      <c r="F22" s="677"/>
      <c r="G22" s="677"/>
      <c r="H22" s="677"/>
      <c r="I22" s="677"/>
    </row>
    <row r="23" spans="1:8" ht="30.75" customHeight="1">
      <c r="A23" s="677"/>
      <c r="B23" s="677"/>
      <c r="C23" s="677"/>
      <c r="D23" s="677"/>
      <c r="E23" s="677"/>
      <c r="F23" s="677"/>
      <c r="G23" s="677"/>
      <c r="H23" s="677"/>
    </row>
    <row r="24" spans="1:9" ht="15.75">
      <c r="A24" s="675" t="s">
        <v>63</v>
      </c>
      <c r="B24" s="675"/>
      <c r="C24" s="675"/>
      <c r="D24" s="675"/>
      <c r="E24" s="675"/>
      <c r="F24" s="675"/>
      <c r="G24" s="675"/>
      <c r="H24" s="675"/>
      <c r="I24" s="675"/>
    </row>
    <row r="25" spans="1:8" ht="14.25">
      <c r="A25" s="679"/>
      <c r="B25" s="679"/>
      <c r="C25" s="679"/>
      <c r="D25" s="679"/>
      <c r="E25" s="679"/>
      <c r="F25" s="679"/>
      <c r="G25" s="679"/>
      <c r="H25" s="679"/>
    </row>
    <row r="26" spans="1:8" ht="14.25">
      <c r="A26" s="679"/>
      <c r="B26" s="679"/>
      <c r="C26" s="679"/>
      <c r="D26" s="679"/>
      <c r="E26" s="679"/>
      <c r="F26" s="679"/>
      <c r="G26" s="679"/>
      <c r="H26" s="679"/>
    </row>
    <row r="27" spans="1:8" ht="14.25">
      <c r="A27" s="679"/>
      <c r="B27" s="679"/>
      <c r="C27" s="679"/>
      <c r="D27" s="679"/>
      <c r="E27" s="679"/>
      <c r="F27" s="679"/>
      <c r="G27" s="679"/>
      <c r="H27" s="679"/>
    </row>
    <row r="28" spans="1:8" ht="14.25">
      <c r="A28" s="679"/>
      <c r="B28" s="679"/>
      <c r="C28" s="679"/>
      <c r="D28" s="679"/>
      <c r="E28" s="679"/>
      <c r="F28" s="679"/>
      <c r="G28" s="679"/>
      <c r="H28" s="679"/>
    </row>
    <row r="29" spans="1:8" ht="14.25">
      <c r="A29" s="679"/>
      <c r="B29" s="679"/>
      <c r="C29" s="679"/>
      <c r="D29" s="679"/>
      <c r="E29" s="679"/>
      <c r="F29" s="679"/>
      <c r="G29" s="679"/>
      <c r="H29" s="679"/>
    </row>
    <row r="30" spans="1:8" ht="14.25">
      <c r="A30" s="679"/>
      <c r="B30" s="679"/>
      <c r="C30" s="679"/>
      <c r="D30" s="679"/>
      <c r="E30" s="679"/>
      <c r="F30" s="679"/>
      <c r="G30" s="679"/>
      <c r="H30" s="679"/>
    </row>
    <row r="31" spans="1:8" ht="23.25" customHeight="1">
      <c r="A31" s="679"/>
      <c r="B31" s="679"/>
      <c r="C31" s="679"/>
      <c r="D31" s="679"/>
      <c r="E31" s="679"/>
      <c r="F31" s="679"/>
      <c r="G31" s="679"/>
      <c r="H31" s="679"/>
    </row>
    <row r="32" spans="1:9" ht="30.75" customHeight="1">
      <c r="A32" s="672" t="s">
        <v>269</v>
      </c>
      <c r="B32" s="672"/>
      <c r="C32" s="672"/>
      <c r="D32" s="672"/>
      <c r="E32" s="672"/>
      <c r="F32" s="672"/>
      <c r="G32" s="672"/>
      <c r="H32" s="672"/>
      <c r="I32" s="672"/>
    </row>
    <row r="33" spans="1:9" ht="14.25">
      <c r="A33" s="69"/>
      <c r="B33" s="69"/>
      <c r="C33" s="69"/>
      <c r="D33" s="69"/>
      <c r="E33" s="69"/>
      <c r="F33" s="69"/>
      <c r="G33" s="69"/>
      <c r="H33" s="69"/>
      <c r="I33" s="69"/>
    </row>
    <row r="34" spans="1:9" ht="14.25">
      <c r="A34" s="69"/>
      <c r="B34" s="69"/>
      <c r="C34" s="69"/>
      <c r="D34" s="69"/>
      <c r="E34" s="69"/>
      <c r="F34" s="69"/>
      <c r="G34" s="69"/>
      <c r="H34" s="69"/>
      <c r="I34" s="69"/>
    </row>
  </sheetData>
  <sheetProtection/>
  <mergeCells count="22">
    <mergeCell ref="A15:I15"/>
    <mergeCell ref="A27:H27"/>
    <mergeCell ref="A16:I16"/>
    <mergeCell ref="A17:H17"/>
    <mergeCell ref="A18:I18"/>
    <mergeCell ref="A19:I19"/>
    <mergeCell ref="A10:I10"/>
    <mergeCell ref="A12:H12"/>
    <mergeCell ref="A13:I13"/>
    <mergeCell ref="A14:H14"/>
    <mergeCell ref="A20:H20"/>
    <mergeCell ref="A21:I21"/>
    <mergeCell ref="A28:H28"/>
    <mergeCell ref="A29:H29"/>
    <mergeCell ref="A32:I32"/>
    <mergeCell ref="A22:I22"/>
    <mergeCell ref="A23:H23"/>
    <mergeCell ref="A24:I24"/>
    <mergeCell ref="A25:H25"/>
    <mergeCell ref="A26:H26"/>
    <mergeCell ref="A30:H30"/>
    <mergeCell ref="A31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115" workbookViewId="0" topLeftCell="A1">
      <selection activeCell="A1" sqref="A1"/>
    </sheetView>
  </sheetViews>
  <sheetFormatPr defaultColWidth="8.796875" defaultRowHeight="14.25"/>
  <cols>
    <col min="2" max="2" width="35.5" style="0" customWidth="1"/>
    <col min="3" max="3" width="34.69921875" style="0" customWidth="1"/>
  </cols>
  <sheetData>
    <row r="1" ht="15">
      <c r="A1" s="571" t="s">
        <v>85</v>
      </c>
    </row>
    <row r="2" ht="15" thickBot="1"/>
    <row r="3" spans="1:3" ht="15">
      <c r="A3" s="631" t="s">
        <v>435</v>
      </c>
      <c r="B3" s="619"/>
      <c r="C3" s="620"/>
    </row>
    <row r="4" spans="1:3" ht="15">
      <c r="A4" s="353" t="s">
        <v>118</v>
      </c>
      <c r="B4" s="354" t="s">
        <v>431</v>
      </c>
      <c r="C4" s="355" t="s">
        <v>140</v>
      </c>
    </row>
    <row r="5" spans="1:3" ht="15.75">
      <c r="A5" s="356" t="s">
        <v>122</v>
      </c>
      <c r="B5" s="357"/>
      <c r="C5" s="358"/>
    </row>
    <row r="6" spans="1:3" ht="15.75">
      <c r="A6" s="356" t="s">
        <v>123</v>
      </c>
      <c r="B6" s="357"/>
      <c r="C6" s="358"/>
    </row>
    <row r="7" spans="1:3" ht="15.75">
      <c r="A7" s="356" t="s">
        <v>125</v>
      </c>
      <c r="B7" s="357"/>
      <c r="C7" s="358"/>
    </row>
    <row r="8" spans="1:3" ht="15.75">
      <c r="A8" s="356" t="s">
        <v>126</v>
      </c>
      <c r="B8" s="357"/>
      <c r="C8" s="358"/>
    </row>
    <row r="9" spans="1:3" ht="15.75">
      <c r="A9" s="359" t="s">
        <v>127</v>
      </c>
      <c r="B9" s="357"/>
      <c r="C9" s="360"/>
    </row>
    <row r="10" spans="1:3" ht="15.75">
      <c r="A10" s="130"/>
      <c r="B10" s="179"/>
      <c r="C10" s="352"/>
    </row>
    <row r="11" spans="1:3" ht="16.5" customHeight="1">
      <c r="A11" s="621" t="s">
        <v>436</v>
      </c>
      <c r="B11" s="622"/>
      <c r="C11" s="623"/>
    </row>
    <row r="12" spans="1:3" ht="15">
      <c r="A12" s="353" t="s">
        <v>118</v>
      </c>
      <c r="B12" s="354" t="s">
        <v>432</v>
      </c>
      <c r="C12" s="355" t="s">
        <v>433</v>
      </c>
    </row>
    <row r="13" spans="1:3" ht="15.75">
      <c r="A13" s="356" t="s">
        <v>122</v>
      </c>
      <c r="B13" s="357"/>
      <c r="C13" s="358"/>
    </row>
    <row r="14" spans="1:3" ht="15.75">
      <c r="A14" s="356" t="s">
        <v>123</v>
      </c>
      <c r="B14" s="357"/>
      <c r="C14" s="358"/>
    </row>
    <row r="15" spans="1:3" ht="15.75">
      <c r="A15" s="356" t="s">
        <v>125</v>
      </c>
      <c r="B15" s="357"/>
      <c r="C15" s="358"/>
    </row>
    <row r="16" spans="1:3" ht="15.75">
      <c r="A16" s="356" t="s">
        <v>126</v>
      </c>
      <c r="B16" s="357"/>
      <c r="C16" s="358"/>
    </row>
    <row r="17" spans="1:3" ht="15.75">
      <c r="A17" s="356" t="s">
        <v>127</v>
      </c>
      <c r="B17" s="357"/>
      <c r="C17" s="358"/>
    </row>
    <row r="18" spans="1:3" ht="15.75">
      <c r="A18" s="130"/>
      <c r="B18" s="179"/>
      <c r="C18" s="352"/>
    </row>
    <row r="19" spans="1:3" ht="18" customHeight="1">
      <c r="A19" s="621" t="s">
        <v>437</v>
      </c>
      <c r="B19" s="622"/>
      <c r="C19" s="623"/>
    </row>
    <row r="20" spans="1:3" ht="15">
      <c r="A20" s="353" t="s">
        <v>118</v>
      </c>
      <c r="B20" s="354" t="s">
        <v>434</v>
      </c>
      <c r="C20" s="355" t="s">
        <v>433</v>
      </c>
    </row>
    <row r="21" spans="1:3" ht="15.75">
      <c r="A21" s="356" t="s">
        <v>122</v>
      </c>
      <c r="B21" s="357"/>
      <c r="C21" s="358"/>
    </row>
    <row r="22" spans="1:3" ht="15.75">
      <c r="A22" s="356" t="s">
        <v>123</v>
      </c>
      <c r="B22" s="357"/>
      <c r="C22" s="358"/>
    </row>
    <row r="23" spans="1:3" ht="15.75">
      <c r="A23" s="356" t="s">
        <v>125</v>
      </c>
      <c r="B23" s="357"/>
      <c r="C23" s="358"/>
    </row>
    <row r="24" spans="1:3" ht="15.75">
      <c r="A24" s="356" t="s">
        <v>126</v>
      </c>
      <c r="B24" s="357"/>
      <c r="C24" s="358"/>
    </row>
    <row r="25" spans="1:3" ht="16.5" thickBot="1">
      <c r="A25" s="361" t="s">
        <v>127</v>
      </c>
      <c r="B25" s="362"/>
      <c r="C25" s="363"/>
    </row>
  </sheetData>
  <sheetProtection/>
  <mergeCells count="3">
    <mergeCell ref="A3:C3"/>
    <mergeCell ref="A11:C11"/>
    <mergeCell ref="A19:C19"/>
  </mergeCells>
  <printOptions/>
  <pageMargins left="0.7" right="0.7" top="0.75" bottom="0.75" header="0.3" footer="0.3"/>
  <pageSetup fitToHeight="0" fitToWidth="1" horizontalDpi="600" verticalDpi="600" orientation="portrait" paperSize="9" r:id="rId1"/>
  <headerFooter alignWithMargins="0">
    <oddHeader>&amp;C&amp;"Czcionka tekstu podstawowego,Pogrubiony"&amp;12Wykaz audytów do  modernizowanych obiektów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6"/>
  <sheetViews>
    <sheetView view="pageBreakPreview" zoomScale="75" zoomScaleSheetLayoutView="75" zoomScalePageLayoutView="0" workbookViewId="0" topLeftCell="A1">
      <selection activeCell="C219" sqref="C219:F219"/>
    </sheetView>
  </sheetViews>
  <sheetFormatPr defaultColWidth="8.796875" defaultRowHeight="14.25"/>
  <cols>
    <col min="1" max="15" width="6.69921875" style="20" customWidth="1"/>
    <col min="16" max="16384" width="8.69921875" style="20" customWidth="1"/>
  </cols>
  <sheetData>
    <row r="1" spans="14:16" ht="15">
      <c r="N1" s="19"/>
      <c r="P1" s="583"/>
    </row>
    <row r="2" spans="1:16" ht="15">
      <c r="A2" s="819" t="s">
        <v>90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583"/>
    </row>
    <row r="3" spans="1:16" ht="15">
      <c r="A3" s="819"/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583"/>
    </row>
    <row r="4" spans="1:16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583"/>
    </row>
    <row r="5" spans="1:16" ht="15.75">
      <c r="A5" s="821" t="s">
        <v>139</v>
      </c>
      <c r="B5" s="822"/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583"/>
    </row>
    <row r="6" spans="1:16" ht="15">
      <c r="A6" s="823" t="s">
        <v>146</v>
      </c>
      <c r="B6" s="824"/>
      <c r="C6" s="824"/>
      <c r="D6" s="825"/>
      <c r="E6" s="811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583"/>
    </row>
    <row r="7" spans="1:16" ht="15.75" thickBot="1">
      <c r="A7" s="826" t="s">
        <v>147</v>
      </c>
      <c r="B7" s="827"/>
      <c r="C7" s="827"/>
      <c r="D7" s="828"/>
      <c r="E7" s="811"/>
      <c r="F7" s="812"/>
      <c r="G7" s="812"/>
      <c r="H7" s="812"/>
      <c r="I7" s="812"/>
      <c r="J7" s="812"/>
      <c r="K7" s="812"/>
      <c r="L7" s="812"/>
      <c r="M7" s="812"/>
      <c r="N7" s="812"/>
      <c r="O7" s="812"/>
      <c r="P7" s="583"/>
    </row>
    <row r="8" spans="1:16" ht="15.75" thickBot="1">
      <c r="A8" s="815" t="s">
        <v>140</v>
      </c>
      <c r="B8" s="816"/>
      <c r="C8" s="816"/>
      <c r="D8" s="817"/>
      <c r="E8" s="811"/>
      <c r="F8" s="812"/>
      <c r="G8" s="812"/>
      <c r="H8" s="812"/>
      <c r="I8" s="812"/>
      <c r="J8" s="812"/>
      <c r="K8" s="812"/>
      <c r="L8" s="812"/>
      <c r="M8" s="812"/>
      <c r="N8" s="812"/>
      <c r="O8" s="812"/>
      <c r="P8" s="583"/>
    </row>
    <row r="9" spans="1:16" ht="15.75" thickBot="1">
      <c r="A9" s="815" t="s">
        <v>141</v>
      </c>
      <c r="B9" s="816"/>
      <c r="C9" s="816"/>
      <c r="D9" s="817"/>
      <c r="E9" s="811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583"/>
    </row>
    <row r="10" spans="1:16" ht="15.75" thickBot="1">
      <c r="A10" s="815" t="s">
        <v>142</v>
      </c>
      <c r="B10" s="816"/>
      <c r="C10" s="816"/>
      <c r="D10" s="817"/>
      <c r="E10" s="811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583"/>
    </row>
    <row r="11" spans="1:16" ht="15.75" thickBot="1">
      <c r="A11" s="815" t="s">
        <v>221</v>
      </c>
      <c r="B11" s="816"/>
      <c r="C11" s="816"/>
      <c r="D11" s="817"/>
      <c r="E11" s="811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583"/>
    </row>
    <row r="12" spans="1:17" ht="47.25" customHeight="1" thickBot="1">
      <c r="A12" s="806" t="s">
        <v>222</v>
      </c>
      <c r="B12" s="807"/>
      <c r="C12" s="807"/>
      <c r="D12" s="808"/>
      <c r="E12" s="811"/>
      <c r="F12" s="812"/>
      <c r="G12" s="812"/>
      <c r="H12" s="812"/>
      <c r="I12" s="812"/>
      <c r="J12" s="812"/>
      <c r="K12" s="812"/>
      <c r="L12" s="812"/>
      <c r="M12" s="812"/>
      <c r="N12" s="812"/>
      <c r="O12" s="812"/>
      <c r="P12" s="583"/>
      <c r="Q12" s="584"/>
    </row>
    <row r="13" spans="1:17" ht="47.25" customHeight="1" thickBot="1">
      <c r="A13" s="806" t="s">
        <v>65</v>
      </c>
      <c r="B13" s="807"/>
      <c r="C13" s="807"/>
      <c r="D13" s="808"/>
      <c r="E13" s="811"/>
      <c r="F13" s="812"/>
      <c r="G13" s="812"/>
      <c r="H13" s="812"/>
      <c r="I13" s="812"/>
      <c r="J13" s="812"/>
      <c r="K13" s="812"/>
      <c r="L13" s="812"/>
      <c r="M13" s="812"/>
      <c r="N13" s="812"/>
      <c r="O13" s="812"/>
      <c r="P13" s="583"/>
      <c r="Q13" s="584"/>
    </row>
    <row r="14" spans="1:17" ht="63.75" customHeight="1" thickBot="1">
      <c r="A14" s="806" t="s">
        <v>96</v>
      </c>
      <c r="B14" s="807"/>
      <c r="C14" s="807"/>
      <c r="D14" s="808"/>
      <c r="E14" s="811"/>
      <c r="F14" s="812"/>
      <c r="G14" s="624" t="s">
        <v>97</v>
      </c>
      <c r="H14" s="625"/>
      <c r="I14" s="625"/>
      <c r="J14" s="618"/>
      <c r="K14" s="811"/>
      <c r="L14" s="812"/>
      <c r="M14" s="624" t="s">
        <v>98</v>
      </c>
      <c r="N14" s="818"/>
      <c r="O14" s="569"/>
      <c r="P14" s="585"/>
      <c r="Q14" s="584"/>
    </row>
    <row r="15" spans="1:17" ht="15.75" customHeight="1" thickBot="1">
      <c r="A15" s="806" t="s">
        <v>429</v>
      </c>
      <c r="B15" s="807"/>
      <c r="C15" s="807"/>
      <c r="D15" s="808"/>
      <c r="E15" s="809">
        <f>L14*O14/8760</f>
        <v>0</v>
      </c>
      <c r="F15" s="810"/>
      <c r="G15" s="810"/>
      <c r="H15" s="810"/>
      <c r="I15" s="810"/>
      <c r="J15" s="810"/>
      <c r="K15" s="810"/>
      <c r="L15" s="810"/>
      <c r="M15" s="810"/>
      <c r="N15" s="810"/>
      <c r="O15" s="810"/>
      <c r="P15" s="583"/>
      <c r="Q15" s="584"/>
    </row>
    <row r="16" spans="1:17" ht="31.5" customHeight="1">
      <c r="A16" s="806" t="s">
        <v>143</v>
      </c>
      <c r="B16" s="807"/>
      <c r="C16" s="807"/>
      <c r="D16" s="808"/>
      <c r="E16" s="811"/>
      <c r="F16" s="812" t="s">
        <v>148</v>
      </c>
      <c r="G16" s="812"/>
      <c r="H16" s="812"/>
      <c r="I16" s="812"/>
      <c r="J16" s="812"/>
      <c r="K16" s="812"/>
      <c r="L16" s="812"/>
      <c r="M16" s="812"/>
      <c r="N16" s="812"/>
      <c r="O16" s="812"/>
      <c r="P16" s="583"/>
      <c r="Q16" s="584"/>
    </row>
    <row r="17" spans="1:16" ht="15">
      <c r="A17" s="813"/>
      <c r="B17" s="814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583"/>
    </row>
    <row r="18" spans="1:16" ht="15">
      <c r="A18" s="716" t="s">
        <v>154</v>
      </c>
      <c r="B18" s="717"/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583"/>
    </row>
    <row r="19" spans="1:23" ht="15">
      <c r="A19" s="616" t="s">
        <v>155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804"/>
      <c r="N19" s="805"/>
      <c r="O19" s="805"/>
      <c r="P19" s="583"/>
      <c r="W19" s="582"/>
    </row>
    <row r="20" spans="1:16" ht="15">
      <c r="A20" s="616" t="s">
        <v>156</v>
      </c>
      <c r="B20" s="617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804"/>
      <c r="N20" s="805"/>
      <c r="O20" s="805"/>
      <c r="P20" s="583"/>
    </row>
    <row r="21" spans="1:16" ht="18">
      <c r="A21" s="616" t="s">
        <v>169</v>
      </c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2"/>
      <c r="N21" s="613"/>
      <c r="O21" s="613"/>
      <c r="P21" s="583"/>
    </row>
    <row r="22" spans="1:16" ht="18">
      <c r="A22" s="616" t="s">
        <v>170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2"/>
      <c r="N22" s="613"/>
      <c r="O22" s="613"/>
      <c r="P22" s="583"/>
    </row>
    <row r="23" spans="1:16" ht="15">
      <c r="A23" s="616" t="s">
        <v>157</v>
      </c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2"/>
      <c r="N23" s="613"/>
      <c r="O23" s="613"/>
      <c r="P23" s="583"/>
    </row>
    <row r="24" spans="1:16" ht="15">
      <c r="A24" s="616" t="s">
        <v>158</v>
      </c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2"/>
      <c r="N24" s="613"/>
      <c r="O24" s="613"/>
      <c r="P24" s="583"/>
    </row>
    <row r="25" spans="1:16" ht="15">
      <c r="A25" s="616" t="s">
        <v>59</v>
      </c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7"/>
      <c r="M25" s="612"/>
      <c r="N25" s="613"/>
      <c r="O25" s="613"/>
      <c r="P25" s="583"/>
    </row>
    <row r="26" spans="1:16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P26" s="583"/>
    </row>
    <row r="27" spans="1:16" ht="15">
      <c r="A27" s="81" t="s">
        <v>144</v>
      </c>
      <c r="B27" s="799" t="s">
        <v>2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800"/>
      <c r="N27" s="800"/>
      <c r="O27" s="800"/>
      <c r="P27" s="583"/>
    </row>
    <row r="28" spans="1:16" ht="15">
      <c r="A28" s="82"/>
      <c r="B28" s="546"/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23"/>
      <c r="P28" s="583"/>
    </row>
    <row r="29" spans="1:16" ht="15">
      <c r="A29" s="609" t="s">
        <v>191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524"/>
      <c r="P29" s="583"/>
    </row>
    <row r="30" spans="1:16" ht="15">
      <c r="A30" s="801" t="s">
        <v>145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524"/>
      <c r="P30" s="583"/>
    </row>
    <row r="31" spans="1:16" ht="19.5" customHeight="1">
      <c r="A31" s="615" t="s">
        <v>3</v>
      </c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583"/>
    </row>
    <row r="32" spans="14:16" ht="15">
      <c r="N32" s="3"/>
      <c r="P32" s="583"/>
    </row>
    <row r="33" spans="1:16" ht="15">
      <c r="A33" s="802" t="s">
        <v>4</v>
      </c>
      <c r="B33" s="803"/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583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P34" s="583"/>
    </row>
    <row r="35" spans="1:16" ht="15">
      <c r="A35" s="776" t="s">
        <v>195</v>
      </c>
      <c r="B35" s="776"/>
      <c r="C35" s="776"/>
      <c r="D35" s="776"/>
      <c r="E35" s="776"/>
      <c r="F35" s="776"/>
      <c r="G35" s="776"/>
      <c r="H35" s="776"/>
      <c r="I35" s="776"/>
      <c r="J35" s="776"/>
      <c r="K35" s="776"/>
      <c r="L35" s="776"/>
      <c r="M35" s="776"/>
      <c r="N35" s="776"/>
      <c r="O35" s="777"/>
      <c r="P35" s="583"/>
    </row>
    <row r="36" spans="1:16" ht="15">
      <c r="A36" s="778"/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9"/>
      <c r="P36" s="583"/>
    </row>
    <row r="37" spans="1:16" ht="15">
      <c r="A37" s="778"/>
      <c r="B37" s="778"/>
      <c r="C37" s="778"/>
      <c r="D37" s="778"/>
      <c r="E37" s="778"/>
      <c r="F37" s="778"/>
      <c r="G37" s="778"/>
      <c r="H37" s="778"/>
      <c r="I37" s="778"/>
      <c r="J37" s="778"/>
      <c r="K37" s="778"/>
      <c r="L37" s="778"/>
      <c r="M37" s="778"/>
      <c r="N37" s="778"/>
      <c r="O37" s="779"/>
      <c r="P37" s="583"/>
    </row>
    <row r="38" spans="1:16" ht="15">
      <c r="A38" s="778"/>
      <c r="B38" s="778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9"/>
      <c r="P38" s="583"/>
    </row>
    <row r="39" spans="1:16" ht="15">
      <c r="A39" s="778"/>
      <c r="B39" s="778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9"/>
      <c r="P39" s="583"/>
    </row>
    <row r="40" spans="1:16" ht="15">
      <c r="A40" s="778"/>
      <c r="B40" s="778"/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9"/>
      <c r="P40" s="583"/>
    </row>
    <row r="41" spans="1:16" ht="15">
      <c r="A41" s="371"/>
      <c r="B41" s="374"/>
      <c r="C41" s="374"/>
      <c r="D41" s="374"/>
      <c r="E41" s="374"/>
      <c r="F41" s="374"/>
      <c r="G41" s="374"/>
      <c r="H41" s="374"/>
      <c r="I41" s="374"/>
      <c r="J41" s="375"/>
      <c r="K41" s="375"/>
      <c r="L41" s="375"/>
      <c r="M41" s="375"/>
      <c r="N41" s="375"/>
      <c r="O41" s="370"/>
      <c r="P41" s="583"/>
    </row>
    <row r="42" spans="1:16" ht="15">
      <c r="A42" s="776" t="s">
        <v>196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  <c r="O42" s="777"/>
      <c r="P42" s="583"/>
    </row>
    <row r="43" spans="1:16" ht="15">
      <c r="A43" s="778"/>
      <c r="B43" s="778"/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9"/>
      <c r="P43" s="583"/>
    </row>
    <row r="44" spans="1:16" ht="15">
      <c r="A44" s="778"/>
      <c r="B44" s="7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9"/>
      <c r="P44" s="583"/>
    </row>
    <row r="45" spans="1:16" ht="15">
      <c r="A45" s="778"/>
      <c r="B45" s="778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9"/>
      <c r="P45" s="583"/>
    </row>
    <row r="46" spans="1:16" ht="15">
      <c r="A46" s="778"/>
      <c r="B46" s="778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778"/>
      <c r="O46" s="779"/>
      <c r="P46" s="583"/>
    </row>
    <row r="47" spans="1:16" ht="15">
      <c r="A47" s="778"/>
      <c r="B47" s="778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9"/>
      <c r="P47" s="583"/>
    </row>
    <row r="48" spans="1:16" ht="15">
      <c r="A48" s="371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0"/>
      <c r="P48" s="583"/>
    </row>
    <row r="49" spans="1:16" ht="15">
      <c r="A49" s="776" t="s">
        <v>197</v>
      </c>
      <c r="B49" s="776"/>
      <c r="C49" s="776"/>
      <c r="D49" s="776"/>
      <c r="E49" s="776"/>
      <c r="F49" s="776"/>
      <c r="G49" s="776"/>
      <c r="H49" s="776"/>
      <c r="I49" s="776"/>
      <c r="J49" s="776"/>
      <c r="K49" s="776"/>
      <c r="L49" s="776"/>
      <c r="M49" s="776"/>
      <c r="N49" s="776"/>
      <c r="O49" s="777"/>
      <c r="P49" s="583"/>
    </row>
    <row r="50" spans="1:16" ht="15">
      <c r="A50" s="778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9"/>
      <c r="P50" s="583"/>
    </row>
    <row r="51" spans="1:16" ht="15">
      <c r="A51" s="778"/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9"/>
      <c r="P51" s="583"/>
    </row>
    <row r="52" spans="1:16" ht="15">
      <c r="A52" s="778"/>
      <c r="B52" s="778"/>
      <c r="C52" s="778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9"/>
      <c r="P52" s="583"/>
    </row>
    <row r="53" spans="1:16" ht="15">
      <c r="A53" s="778"/>
      <c r="B53" s="778"/>
      <c r="C53" s="778"/>
      <c r="D53" s="778"/>
      <c r="E53" s="778"/>
      <c r="F53" s="778"/>
      <c r="G53" s="778"/>
      <c r="H53" s="778"/>
      <c r="I53" s="778"/>
      <c r="J53" s="778"/>
      <c r="K53" s="778"/>
      <c r="L53" s="778"/>
      <c r="M53" s="778"/>
      <c r="N53" s="778"/>
      <c r="O53" s="779"/>
      <c r="P53" s="583"/>
    </row>
    <row r="54" spans="1:16" ht="15">
      <c r="A54" s="778"/>
      <c r="B54" s="778"/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  <c r="O54" s="779"/>
      <c r="P54" s="583"/>
    </row>
    <row r="55" spans="1:16" ht="15">
      <c r="A55" s="371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0"/>
      <c r="P55" s="583"/>
    </row>
    <row r="56" spans="1:16" ht="15">
      <c r="A56" s="776" t="s">
        <v>5</v>
      </c>
      <c r="B56" s="776"/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7"/>
      <c r="P56" s="583"/>
    </row>
    <row r="57" spans="1:16" ht="15">
      <c r="A57" s="778"/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9"/>
      <c r="P57" s="583"/>
    </row>
    <row r="58" spans="1:16" ht="15">
      <c r="A58" s="778"/>
      <c r="B58" s="778"/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9"/>
      <c r="P58" s="583"/>
    </row>
    <row r="59" spans="1:16" ht="15">
      <c r="A59" s="778"/>
      <c r="B59" s="778"/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9"/>
      <c r="P59" s="583"/>
    </row>
    <row r="60" spans="1:16" ht="15">
      <c r="A60" s="778"/>
      <c r="B60" s="778"/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9"/>
      <c r="P60" s="583"/>
    </row>
    <row r="61" spans="1:16" ht="15">
      <c r="A61" s="778"/>
      <c r="B61" s="778"/>
      <c r="C61" s="778"/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9"/>
      <c r="P61" s="583"/>
    </row>
    <row r="62" spans="1:16" ht="15">
      <c r="A62" s="371"/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4"/>
      <c r="O62" s="370"/>
      <c r="P62" s="583"/>
    </row>
    <row r="63" spans="1:16" ht="15">
      <c r="A63" s="776" t="s">
        <v>198</v>
      </c>
      <c r="B63" s="776"/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76"/>
      <c r="N63" s="776"/>
      <c r="O63" s="777"/>
      <c r="P63" s="583"/>
    </row>
    <row r="64" spans="1:16" ht="15">
      <c r="A64" s="778"/>
      <c r="B64" s="778"/>
      <c r="C64" s="778"/>
      <c r="D64" s="778"/>
      <c r="E64" s="778"/>
      <c r="F64" s="778"/>
      <c r="G64" s="778"/>
      <c r="H64" s="778"/>
      <c r="I64" s="778"/>
      <c r="J64" s="778"/>
      <c r="K64" s="778"/>
      <c r="L64" s="778"/>
      <c r="M64" s="778"/>
      <c r="N64" s="778"/>
      <c r="O64" s="779"/>
      <c r="P64" s="583"/>
    </row>
    <row r="65" spans="1:16" ht="15">
      <c r="A65" s="778"/>
      <c r="B65" s="778"/>
      <c r="C65" s="778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9"/>
      <c r="P65" s="583"/>
    </row>
    <row r="66" spans="1:16" ht="15">
      <c r="A66" s="778"/>
      <c r="B66" s="778"/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9"/>
      <c r="P66" s="583"/>
    </row>
    <row r="67" spans="1:16" ht="15">
      <c r="A67" s="778"/>
      <c r="B67" s="778"/>
      <c r="C67" s="778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9"/>
      <c r="P67" s="583"/>
    </row>
    <row r="68" spans="1:16" ht="15">
      <c r="A68" s="778"/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9"/>
      <c r="P68" s="583"/>
    </row>
    <row r="69" spans="1:16" ht="15">
      <c r="A69" s="371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4"/>
      <c r="O69" s="370"/>
      <c r="P69" s="583"/>
    </row>
    <row r="70" spans="1:16" ht="15">
      <c r="A70" s="776" t="s">
        <v>285</v>
      </c>
      <c r="B70" s="776"/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  <c r="N70" s="776"/>
      <c r="O70" s="777"/>
      <c r="P70" s="583"/>
    </row>
    <row r="71" spans="1:16" ht="15">
      <c r="A71" s="778"/>
      <c r="B71" s="778"/>
      <c r="C71" s="778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9"/>
      <c r="P71" s="583"/>
    </row>
    <row r="72" spans="1:16" ht="15">
      <c r="A72" s="778"/>
      <c r="B72" s="778"/>
      <c r="C72" s="778"/>
      <c r="D72" s="778"/>
      <c r="E72" s="778"/>
      <c r="F72" s="778"/>
      <c r="G72" s="778"/>
      <c r="H72" s="778"/>
      <c r="I72" s="778"/>
      <c r="J72" s="778"/>
      <c r="K72" s="778"/>
      <c r="L72" s="778"/>
      <c r="M72" s="778"/>
      <c r="N72" s="778"/>
      <c r="O72" s="779"/>
      <c r="P72" s="583"/>
    </row>
    <row r="73" spans="1:16" ht="15">
      <c r="A73" s="778"/>
      <c r="B73" s="778"/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778"/>
      <c r="O73" s="779"/>
      <c r="P73" s="583"/>
    </row>
    <row r="74" spans="1:16" ht="15">
      <c r="A74" s="778"/>
      <c r="B74" s="778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  <c r="O74" s="779"/>
      <c r="P74" s="583"/>
    </row>
    <row r="75" spans="1:16" ht="15">
      <c r="A75" s="377"/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0"/>
      <c r="P75" s="583"/>
    </row>
    <row r="76" spans="1:16" ht="15">
      <c r="A76" s="776" t="s">
        <v>6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7"/>
      <c r="P76" s="583"/>
    </row>
    <row r="77" spans="1:16" ht="15">
      <c r="A77" s="778"/>
      <c r="B77" s="778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778"/>
      <c r="O77" s="779"/>
      <c r="P77" s="583"/>
    </row>
    <row r="78" spans="1:16" ht="15">
      <c r="A78" s="778"/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778"/>
      <c r="O78" s="779"/>
      <c r="P78" s="583"/>
    </row>
    <row r="79" spans="1:16" ht="15">
      <c r="A79" s="778"/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778"/>
      <c r="O79" s="779"/>
      <c r="P79" s="583"/>
    </row>
    <row r="80" spans="1:16" ht="15">
      <c r="A80" s="778"/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  <c r="O80" s="779"/>
      <c r="P80" s="583"/>
    </row>
    <row r="81" spans="1:16" ht="15">
      <c r="A81" s="370"/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583"/>
    </row>
    <row r="82" spans="1:16" ht="26.25">
      <c r="A82" s="2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  <c r="P82" s="583"/>
    </row>
    <row r="83" spans="1:16" ht="15">
      <c r="A83" s="780" t="s">
        <v>7</v>
      </c>
      <c r="B83" s="780"/>
      <c r="C83" s="780"/>
      <c r="D83" s="780"/>
      <c r="E83" s="780"/>
      <c r="F83" s="780"/>
      <c r="G83" s="780"/>
      <c r="H83" s="780"/>
      <c r="I83" s="780"/>
      <c r="J83" s="780"/>
      <c r="K83" s="780"/>
      <c r="L83" s="780"/>
      <c r="M83" s="780"/>
      <c r="N83" s="780"/>
      <c r="O83" s="781"/>
      <c r="P83" s="583"/>
    </row>
    <row r="84" spans="1:16" ht="15">
      <c r="A84" s="782" t="s">
        <v>159</v>
      </c>
      <c r="B84" s="782"/>
      <c r="C84" s="782"/>
      <c r="D84" s="782"/>
      <c r="E84" s="782"/>
      <c r="F84" s="782"/>
      <c r="G84" s="782"/>
      <c r="H84" s="782"/>
      <c r="I84" s="782"/>
      <c r="J84" s="782"/>
      <c r="K84" s="782"/>
      <c r="L84" s="782"/>
      <c r="M84" s="782"/>
      <c r="N84" s="782"/>
      <c r="O84" s="783"/>
      <c r="P84" s="583"/>
    </row>
    <row r="85" spans="1:16" ht="25.5" customHeight="1">
      <c r="A85" s="784" t="s">
        <v>164</v>
      </c>
      <c r="B85" s="785"/>
      <c r="C85" s="788" t="s">
        <v>217</v>
      </c>
      <c r="D85" s="789"/>
      <c r="E85" s="789"/>
      <c r="F85" s="789"/>
      <c r="G85" s="789"/>
      <c r="H85" s="789"/>
      <c r="I85" s="789"/>
      <c r="J85" s="789"/>
      <c r="K85" s="790" t="s">
        <v>8</v>
      </c>
      <c r="L85" s="791"/>
      <c r="M85" s="792" t="s">
        <v>9</v>
      </c>
      <c r="N85" s="793"/>
      <c r="O85" s="794" t="s">
        <v>10</v>
      </c>
      <c r="P85" s="583"/>
    </row>
    <row r="86" spans="1:16" ht="27.75" customHeight="1">
      <c r="A86" s="786"/>
      <c r="B86" s="787"/>
      <c r="C86" s="796" t="s">
        <v>8</v>
      </c>
      <c r="D86" s="797"/>
      <c r="E86" s="797"/>
      <c r="F86" s="798"/>
      <c r="G86" s="773" t="s">
        <v>9</v>
      </c>
      <c r="H86" s="774"/>
      <c r="I86" s="774"/>
      <c r="J86" s="775"/>
      <c r="K86" s="547" t="s">
        <v>11</v>
      </c>
      <c r="L86" s="548" t="s">
        <v>291</v>
      </c>
      <c r="M86" s="547" t="s">
        <v>11</v>
      </c>
      <c r="N86" s="548" t="s">
        <v>291</v>
      </c>
      <c r="O86" s="795"/>
      <c r="P86" s="583"/>
    </row>
    <row r="87" spans="1:20" ht="15">
      <c r="A87" s="766"/>
      <c r="B87" s="766"/>
      <c r="C87" s="767"/>
      <c r="D87" s="767"/>
      <c r="E87" s="767"/>
      <c r="F87" s="767"/>
      <c r="G87" s="525"/>
      <c r="H87" s="731"/>
      <c r="I87" s="731"/>
      <c r="J87" s="768"/>
      <c r="K87" s="526"/>
      <c r="L87" s="365">
        <f>IF(K87&lt;&gt;0,IF(K87&lt;=O87,"TAK","NIE"),"")</f>
      </c>
      <c r="M87" s="364"/>
      <c r="N87" s="365">
        <f>IF(M87&lt;&gt;0,IF(M87&lt;=O87,"TAK","NIE"),"")</f>
      </c>
      <c r="O87" s="570"/>
      <c r="P87" s="583"/>
      <c r="T87" s="25"/>
    </row>
    <row r="88" spans="1:16" ht="15">
      <c r="A88" s="766"/>
      <c r="B88" s="766"/>
      <c r="C88" s="767"/>
      <c r="D88" s="767"/>
      <c r="E88" s="767"/>
      <c r="F88" s="767"/>
      <c r="G88" s="525"/>
      <c r="H88" s="731"/>
      <c r="I88" s="731"/>
      <c r="J88" s="768"/>
      <c r="K88" s="526"/>
      <c r="L88" s="365">
        <f aca="true" t="shared" si="0" ref="L88:L95">IF(K88&lt;&gt;0,IF(K88&lt;=O88,"TAK","NIE"),"")</f>
      </c>
      <c r="M88" s="364"/>
      <c r="N88" s="365">
        <f aca="true" t="shared" si="1" ref="N88:N95">IF(M88&lt;&gt;0,IF(M88&lt;=O88,"TAK","NIE"),"")</f>
      </c>
      <c r="O88" s="570"/>
      <c r="P88" s="583"/>
    </row>
    <row r="89" spans="1:16" ht="15">
      <c r="A89" s="766"/>
      <c r="B89" s="766"/>
      <c r="C89" s="767"/>
      <c r="D89" s="767"/>
      <c r="E89" s="767"/>
      <c r="F89" s="767"/>
      <c r="G89" s="525"/>
      <c r="H89" s="731"/>
      <c r="I89" s="731"/>
      <c r="J89" s="768"/>
      <c r="K89" s="526"/>
      <c r="L89" s="365">
        <f t="shared" si="0"/>
      </c>
      <c r="M89" s="364"/>
      <c r="N89" s="365">
        <f t="shared" si="1"/>
      </c>
      <c r="O89" s="570"/>
      <c r="P89" s="583"/>
    </row>
    <row r="90" spans="1:16" ht="15">
      <c r="A90" s="766"/>
      <c r="B90" s="766"/>
      <c r="C90" s="767"/>
      <c r="D90" s="767"/>
      <c r="E90" s="767"/>
      <c r="F90" s="767"/>
      <c r="G90" s="525"/>
      <c r="H90" s="731"/>
      <c r="I90" s="731"/>
      <c r="J90" s="768"/>
      <c r="K90" s="526"/>
      <c r="L90" s="365">
        <f t="shared" si="0"/>
      </c>
      <c r="M90" s="364"/>
      <c r="N90" s="365">
        <f t="shared" si="1"/>
      </c>
      <c r="O90" s="570"/>
      <c r="P90" s="583"/>
    </row>
    <row r="91" spans="1:16" ht="15">
      <c r="A91" s="766"/>
      <c r="B91" s="766"/>
      <c r="C91" s="767"/>
      <c r="D91" s="767"/>
      <c r="E91" s="767"/>
      <c r="F91" s="767"/>
      <c r="G91" s="525"/>
      <c r="H91" s="731"/>
      <c r="I91" s="731"/>
      <c r="J91" s="768"/>
      <c r="K91" s="526"/>
      <c r="L91" s="365">
        <f t="shared" si="0"/>
      </c>
      <c r="M91" s="364"/>
      <c r="N91" s="365">
        <f t="shared" si="1"/>
      </c>
      <c r="O91" s="570"/>
      <c r="P91" s="583"/>
    </row>
    <row r="92" spans="1:16" ht="15">
      <c r="A92" s="766"/>
      <c r="B92" s="766"/>
      <c r="C92" s="767"/>
      <c r="D92" s="767"/>
      <c r="E92" s="767"/>
      <c r="F92" s="767"/>
      <c r="G92" s="525"/>
      <c r="H92" s="731"/>
      <c r="I92" s="731"/>
      <c r="J92" s="768"/>
      <c r="K92" s="526"/>
      <c r="L92" s="365">
        <f t="shared" si="0"/>
      </c>
      <c r="M92" s="364"/>
      <c r="N92" s="365">
        <f t="shared" si="1"/>
      </c>
      <c r="O92" s="570"/>
      <c r="P92" s="583"/>
    </row>
    <row r="93" spans="1:16" ht="15">
      <c r="A93" s="766"/>
      <c r="B93" s="766"/>
      <c r="C93" s="767"/>
      <c r="D93" s="767"/>
      <c r="E93" s="767"/>
      <c r="F93" s="767"/>
      <c r="G93" s="525"/>
      <c r="H93" s="731"/>
      <c r="I93" s="731"/>
      <c r="J93" s="768"/>
      <c r="K93" s="526"/>
      <c r="L93" s="365">
        <f t="shared" si="0"/>
      </c>
      <c r="M93" s="364"/>
      <c r="N93" s="365">
        <f t="shared" si="1"/>
      </c>
      <c r="O93" s="570"/>
      <c r="P93" s="583"/>
    </row>
    <row r="94" spans="1:16" ht="15">
      <c r="A94" s="766"/>
      <c r="B94" s="766"/>
      <c r="C94" s="767"/>
      <c r="D94" s="767"/>
      <c r="E94" s="767"/>
      <c r="F94" s="767"/>
      <c r="G94" s="525"/>
      <c r="H94" s="731"/>
      <c r="I94" s="731"/>
      <c r="J94" s="768"/>
      <c r="K94" s="526"/>
      <c r="L94" s="365">
        <f t="shared" si="0"/>
      </c>
      <c r="M94" s="364"/>
      <c r="N94" s="365">
        <f t="shared" si="1"/>
      </c>
      <c r="O94" s="570"/>
      <c r="P94" s="583"/>
    </row>
    <row r="95" spans="1:16" ht="15">
      <c r="A95" s="766"/>
      <c r="B95" s="766"/>
      <c r="C95" s="767"/>
      <c r="D95" s="767"/>
      <c r="E95" s="767"/>
      <c r="F95" s="767"/>
      <c r="G95" s="525"/>
      <c r="H95" s="731"/>
      <c r="I95" s="731"/>
      <c r="J95" s="768"/>
      <c r="K95" s="526"/>
      <c r="L95" s="365">
        <f t="shared" si="0"/>
      </c>
      <c r="M95" s="364"/>
      <c r="N95" s="365">
        <f t="shared" si="1"/>
      </c>
      <c r="O95" s="570"/>
      <c r="P95" s="583"/>
    </row>
    <row r="96" spans="1:16" ht="15">
      <c r="A96" s="769" t="s">
        <v>206</v>
      </c>
      <c r="B96" s="770"/>
      <c r="C96" s="748" t="s">
        <v>8</v>
      </c>
      <c r="D96" s="749"/>
      <c r="E96" s="749"/>
      <c r="F96" s="749"/>
      <c r="G96" s="749"/>
      <c r="H96" s="749"/>
      <c r="I96" s="749"/>
      <c r="J96" s="748" t="s">
        <v>9</v>
      </c>
      <c r="K96" s="749"/>
      <c r="L96" s="749"/>
      <c r="M96" s="749"/>
      <c r="N96" s="749"/>
      <c r="O96" s="749"/>
      <c r="P96" s="583"/>
    </row>
    <row r="97" spans="1:16" ht="15">
      <c r="A97" s="771"/>
      <c r="B97" s="772"/>
      <c r="C97" s="730"/>
      <c r="D97" s="731"/>
      <c r="E97" s="731"/>
      <c r="F97" s="731"/>
      <c r="G97" s="731"/>
      <c r="H97" s="731"/>
      <c r="I97" s="731"/>
      <c r="J97" s="730"/>
      <c r="K97" s="731"/>
      <c r="L97" s="731"/>
      <c r="M97" s="731"/>
      <c r="N97" s="731"/>
      <c r="O97" s="731"/>
      <c r="P97" s="583"/>
    </row>
    <row r="98" spans="1:16" ht="15">
      <c r="A98" s="701" t="s">
        <v>218</v>
      </c>
      <c r="B98" s="702"/>
      <c r="C98" s="702"/>
      <c r="D98" s="702"/>
      <c r="E98" s="702"/>
      <c r="F98" s="702"/>
      <c r="G98" s="702"/>
      <c r="H98" s="702"/>
      <c r="I98" s="702"/>
      <c r="J98" s="702"/>
      <c r="K98" s="702"/>
      <c r="L98" s="702"/>
      <c r="M98" s="702"/>
      <c r="N98" s="702"/>
      <c r="O98" s="702"/>
      <c r="P98" s="583"/>
    </row>
    <row r="99" spans="1:16" ht="15">
      <c r="A99" s="744" t="s">
        <v>277</v>
      </c>
      <c r="B99" s="745"/>
      <c r="C99" s="748" t="s">
        <v>8</v>
      </c>
      <c r="D99" s="749"/>
      <c r="E99" s="749"/>
      <c r="F99" s="749"/>
      <c r="G99" s="749"/>
      <c r="H99" s="749"/>
      <c r="I99" s="749"/>
      <c r="J99" s="748" t="s">
        <v>9</v>
      </c>
      <c r="K99" s="749"/>
      <c r="L99" s="749"/>
      <c r="M99" s="749"/>
      <c r="N99" s="749"/>
      <c r="O99" s="749"/>
      <c r="P99" s="583"/>
    </row>
    <row r="100" spans="1:16" ht="15">
      <c r="A100" s="746"/>
      <c r="B100" s="747"/>
      <c r="C100" s="730"/>
      <c r="D100" s="731"/>
      <c r="E100" s="731"/>
      <c r="F100" s="731"/>
      <c r="G100" s="731"/>
      <c r="H100" s="731"/>
      <c r="I100" s="731"/>
      <c r="J100" s="730"/>
      <c r="K100" s="731"/>
      <c r="L100" s="731"/>
      <c r="M100" s="731"/>
      <c r="N100" s="731"/>
      <c r="O100" s="731"/>
      <c r="P100" s="583"/>
    </row>
    <row r="101" spans="1:16" ht="15">
      <c r="A101" s="728" t="s">
        <v>207</v>
      </c>
      <c r="B101" s="729"/>
      <c r="C101" s="730"/>
      <c r="D101" s="731"/>
      <c r="E101" s="731"/>
      <c r="F101" s="731"/>
      <c r="G101" s="731"/>
      <c r="H101" s="731"/>
      <c r="I101" s="731"/>
      <c r="J101" s="730"/>
      <c r="K101" s="731"/>
      <c r="L101" s="731"/>
      <c r="M101" s="731"/>
      <c r="N101" s="731"/>
      <c r="O101" s="731"/>
      <c r="P101" s="583"/>
    </row>
    <row r="102" spans="1:16" ht="15">
      <c r="A102" s="761" t="s">
        <v>166</v>
      </c>
      <c r="B102" s="762"/>
      <c r="C102" s="762"/>
      <c r="D102" s="762"/>
      <c r="E102" s="762"/>
      <c r="F102" s="762"/>
      <c r="G102" s="762"/>
      <c r="H102" s="762"/>
      <c r="I102" s="762"/>
      <c r="J102" s="762"/>
      <c r="K102" s="762"/>
      <c r="L102" s="762"/>
      <c r="M102" s="762"/>
      <c r="N102" s="762"/>
      <c r="O102" s="762"/>
      <c r="P102" s="583"/>
    </row>
    <row r="103" spans="1:16" ht="15">
      <c r="A103" s="763"/>
      <c r="B103" s="764"/>
      <c r="C103" s="764"/>
      <c r="D103" s="764"/>
      <c r="E103" s="764"/>
      <c r="F103" s="764"/>
      <c r="G103" s="764"/>
      <c r="H103" s="764"/>
      <c r="I103" s="764"/>
      <c r="J103" s="764"/>
      <c r="K103" s="765"/>
      <c r="L103" s="763" t="s">
        <v>8</v>
      </c>
      <c r="M103" s="765"/>
      <c r="N103" s="763" t="s">
        <v>9</v>
      </c>
      <c r="O103" s="764"/>
      <c r="P103" s="583"/>
    </row>
    <row r="104" spans="1:16" ht="15">
      <c r="A104" s="755"/>
      <c r="B104" s="756"/>
      <c r="C104" s="750" t="s">
        <v>171</v>
      </c>
      <c r="D104" s="751"/>
      <c r="E104" s="751"/>
      <c r="F104" s="751"/>
      <c r="G104" s="751"/>
      <c r="H104" s="751"/>
      <c r="I104" s="751"/>
      <c r="J104" s="751"/>
      <c r="K104" s="751"/>
      <c r="L104" s="752">
        <v>0</v>
      </c>
      <c r="M104" s="753"/>
      <c r="N104" s="752">
        <v>0</v>
      </c>
      <c r="O104" s="754"/>
      <c r="P104" s="583"/>
    </row>
    <row r="105" spans="1:16" ht="15">
      <c r="A105" s="757"/>
      <c r="B105" s="758"/>
      <c r="C105" s="750" t="s">
        <v>214</v>
      </c>
      <c r="D105" s="751"/>
      <c r="E105" s="751"/>
      <c r="F105" s="751"/>
      <c r="G105" s="751"/>
      <c r="H105" s="751"/>
      <c r="I105" s="751"/>
      <c r="J105" s="751"/>
      <c r="K105" s="751"/>
      <c r="L105" s="752">
        <v>0</v>
      </c>
      <c r="M105" s="753"/>
      <c r="N105" s="752">
        <v>0</v>
      </c>
      <c r="O105" s="754"/>
      <c r="P105" s="583"/>
    </row>
    <row r="106" spans="1:16" ht="15">
      <c r="A106" s="757"/>
      <c r="B106" s="758"/>
      <c r="C106" s="750" t="s">
        <v>172</v>
      </c>
      <c r="D106" s="751"/>
      <c r="E106" s="751"/>
      <c r="F106" s="751"/>
      <c r="G106" s="751"/>
      <c r="H106" s="751"/>
      <c r="I106" s="751"/>
      <c r="J106" s="751"/>
      <c r="K106" s="751"/>
      <c r="L106" s="752">
        <v>0</v>
      </c>
      <c r="M106" s="753"/>
      <c r="N106" s="752">
        <v>0</v>
      </c>
      <c r="O106" s="754"/>
      <c r="P106" s="583"/>
    </row>
    <row r="107" spans="1:16" ht="15">
      <c r="A107" s="757"/>
      <c r="B107" s="758"/>
      <c r="C107" s="750" t="s">
        <v>12</v>
      </c>
      <c r="D107" s="751"/>
      <c r="E107" s="751"/>
      <c r="F107" s="751"/>
      <c r="G107" s="751"/>
      <c r="H107" s="751"/>
      <c r="I107" s="751"/>
      <c r="J107" s="751"/>
      <c r="K107" s="751"/>
      <c r="L107" s="752">
        <v>0</v>
      </c>
      <c r="M107" s="753"/>
      <c r="N107" s="752">
        <v>0</v>
      </c>
      <c r="O107" s="754"/>
      <c r="P107" s="583"/>
    </row>
    <row r="108" spans="1:16" ht="15">
      <c r="A108" s="759"/>
      <c r="B108" s="760"/>
      <c r="C108" s="750" t="s">
        <v>173</v>
      </c>
      <c r="D108" s="751"/>
      <c r="E108" s="751"/>
      <c r="F108" s="751"/>
      <c r="G108" s="751"/>
      <c r="H108" s="751"/>
      <c r="I108" s="751"/>
      <c r="J108" s="751"/>
      <c r="K108" s="751"/>
      <c r="L108" s="752">
        <f>L104*L105*L106*L107</f>
        <v>0</v>
      </c>
      <c r="M108" s="753"/>
      <c r="N108" s="752">
        <f>N104*N105*N106*N107</f>
        <v>0</v>
      </c>
      <c r="O108" s="754"/>
      <c r="P108" s="583"/>
    </row>
    <row r="109" spans="1:16" ht="15">
      <c r="A109" s="699" t="s">
        <v>161</v>
      </c>
      <c r="B109" s="700"/>
      <c r="C109" s="700"/>
      <c r="D109" s="700"/>
      <c r="E109" s="700"/>
      <c r="F109" s="700"/>
      <c r="G109" s="700"/>
      <c r="H109" s="700"/>
      <c r="I109" s="700"/>
      <c r="J109" s="700"/>
      <c r="K109" s="700"/>
      <c r="L109" s="700"/>
      <c r="M109" s="700"/>
      <c r="N109" s="700"/>
      <c r="O109" s="700"/>
      <c r="P109" s="583"/>
    </row>
    <row r="110" spans="1:16" ht="15">
      <c r="A110" s="744" t="s">
        <v>13</v>
      </c>
      <c r="B110" s="745"/>
      <c r="C110" s="748" t="s">
        <v>8</v>
      </c>
      <c r="D110" s="749"/>
      <c r="E110" s="749"/>
      <c r="F110" s="749"/>
      <c r="G110" s="749"/>
      <c r="H110" s="749"/>
      <c r="I110" s="749"/>
      <c r="J110" s="748" t="s">
        <v>9</v>
      </c>
      <c r="K110" s="749"/>
      <c r="L110" s="749"/>
      <c r="M110" s="749"/>
      <c r="N110" s="749"/>
      <c r="O110" s="749"/>
      <c r="P110" s="583"/>
    </row>
    <row r="111" spans="1:16" ht="15">
      <c r="A111" s="746" t="s">
        <v>165</v>
      </c>
      <c r="B111" s="747"/>
      <c r="C111" s="730"/>
      <c r="D111" s="731"/>
      <c r="E111" s="731"/>
      <c r="F111" s="731"/>
      <c r="G111" s="731"/>
      <c r="H111" s="731"/>
      <c r="I111" s="731"/>
      <c r="J111" s="730"/>
      <c r="K111" s="731"/>
      <c r="L111" s="731"/>
      <c r="M111" s="731"/>
      <c r="N111" s="731"/>
      <c r="O111" s="731"/>
      <c r="P111" s="583"/>
    </row>
    <row r="112" spans="1:16" ht="15">
      <c r="A112" s="728" t="s">
        <v>207</v>
      </c>
      <c r="B112" s="729"/>
      <c r="C112" s="730"/>
      <c r="D112" s="731"/>
      <c r="E112" s="731"/>
      <c r="F112" s="731"/>
      <c r="G112" s="731"/>
      <c r="H112" s="731"/>
      <c r="I112" s="731"/>
      <c r="J112" s="730"/>
      <c r="K112" s="731"/>
      <c r="L112" s="731"/>
      <c r="M112" s="731"/>
      <c r="N112" s="731"/>
      <c r="O112" s="731"/>
      <c r="P112" s="583"/>
    </row>
    <row r="113" spans="1:16" ht="15">
      <c r="A113" s="699" t="s">
        <v>162</v>
      </c>
      <c r="B113" s="700"/>
      <c r="C113" s="700"/>
      <c r="D113" s="700"/>
      <c r="E113" s="700"/>
      <c r="F113" s="700"/>
      <c r="G113" s="700"/>
      <c r="H113" s="700"/>
      <c r="I113" s="700"/>
      <c r="J113" s="700"/>
      <c r="K113" s="700"/>
      <c r="L113" s="700"/>
      <c r="M113" s="700"/>
      <c r="N113" s="700"/>
      <c r="O113" s="700"/>
      <c r="P113" s="583"/>
    </row>
    <row r="114" spans="1:16" ht="15">
      <c r="A114" s="744" t="s">
        <v>13</v>
      </c>
      <c r="B114" s="745"/>
      <c r="C114" s="748" t="s">
        <v>8</v>
      </c>
      <c r="D114" s="749"/>
      <c r="E114" s="749"/>
      <c r="F114" s="749"/>
      <c r="G114" s="749"/>
      <c r="H114" s="749"/>
      <c r="I114" s="749"/>
      <c r="J114" s="748" t="s">
        <v>9</v>
      </c>
      <c r="K114" s="749"/>
      <c r="L114" s="749"/>
      <c r="M114" s="749"/>
      <c r="N114" s="749"/>
      <c r="O114" s="749"/>
      <c r="P114" s="583"/>
    </row>
    <row r="115" spans="1:16" ht="15">
      <c r="A115" s="746" t="s">
        <v>165</v>
      </c>
      <c r="B115" s="747"/>
      <c r="C115" s="730"/>
      <c r="D115" s="731"/>
      <c r="E115" s="731"/>
      <c r="F115" s="731"/>
      <c r="G115" s="731"/>
      <c r="H115" s="731"/>
      <c r="I115" s="731"/>
      <c r="J115" s="730"/>
      <c r="K115" s="731"/>
      <c r="L115" s="731"/>
      <c r="M115" s="731"/>
      <c r="N115" s="731"/>
      <c r="O115" s="731"/>
      <c r="P115" s="583"/>
    </row>
    <row r="116" spans="1:16" ht="15">
      <c r="A116" s="728" t="s">
        <v>207</v>
      </c>
      <c r="B116" s="729"/>
      <c r="C116" s="730"/>
      <c r="D116" s="731"/>
      <c r="E116" s="731"/>
      <c r="F116" s="731"/>
      <c r="G116" s="731"/>
      <c r="H116" s="731"/>
      <c r="I116" s="731"/>
      <c r="J116" s="730"/>
      <c r="K116" s="731"/>
      <c r="L116" s="731"/>
      <c r="M116" s="731"/>
      <c r="N116" s="731"/>
      <c r="O116" s="731"/>
      <c r="P116" s="583"/>
    </row>
    <row r="117" spans="1:16" ht="15">
      <c r="A117" s="761" t="s">
        <v>167</v>
      </c>
      <c r="B117" s="762"/>
      <c r="C117" s="762"/>
      <c r="D117" s="762"/>
      <c r="E117" s="762"/>
      <c r="F117" s="762"/>
      <c r="G117" s="762"/>
      <c r="H117" s="762"/>
      <c r="I117" s="762"/>
      <c r="J117" s="762"/>
      <c r="K117" s="762"/>
      <c r="L117" s="762"/>
      <c r="M117" s="762"/>
      <c r="N117" s="762"/>
      <c r="O117" s="762"/>
      <c r="P117" s="583"/>
    </row>
    <row r="118" spans="1:16" ht="15">
      <c r="A118" s="763"/>
      <c r="B118" s="764"/>
      <c r="C118" s="764"/>
      <c r="D118" s="764"/>
      <c r="E118" s="764"/>
      <c r="F118" s="764"/>
      <c r="G118" s="764"/>
      <c r="H118" s="764"/>
      <c r="I118" s="764"/>
      <c r="J118" s="764"/>
      <c r="K118" s="765"/>
      <c r="L118" s="763" t="s">
        <v>8</v>
      </c>
      <c r="M118" s="765"/>
      <c r="N118" s="763" t="s">
        <v>9</v>
      </c>
      <c r="O118" s="764"/>
      <c r="P118" s="583"/>
    </row>
    <row r="119" spans="1:16" ht="15">
      <c r="A119" s="755"/>
      <c r="B119" s="756"/>
      <c r="C119" s="750" t="s">
        <v>163</v>
      </c>
      <c r="D119" s="751"/>
      <c r="E119" s="751"/>
      <c r="F119" s="751" t="s">
        <v>163</v>
      </c>
      <c r="G119" s="751"/>
      <c r="H119" s="751"/>
      <c r="I119" s="751"/>
      <c r="J119" s="751" t="s">
        <v>163</v>
      </c>
      <c r="K119" s="751"/>
      <c r="L119" s="752">
        <v>0</v>
      </c>
      <c r="M119" s="753"/>
      <c r="N119" s="752">
        <v>0</v>
      </c>
      <c r="O119" s="754"/>
      <c r="P119" s="583"/>
    </row>
    <row r="120" spans="1:16" ht="15">
      <c r="A120" s="757"/>
      <c r="B120" s="758"/>
      <c r="C120" s="750" t="s">
        <v>174</v>
      </c>
      <c r="D120" s="751"/>
      <c r="E120" s="751"/>
      <c r="F120" s="751" t="s">
        <v>174</v>
      </c>
      <c r="G120" s="751"/>
      <c r="H120" s="751"/>
      <c r="I120" s="751"/>
      <c r="J120" s="751" t="s">
        <v>174</v>
      </c>
      <c r="K120" s="751"/>
      <c r="L120" s="752">
        <v>0</v>
      </c>
      <c r="M120" s="753"/>
      <c r="N120" s="752">
        <v>0</v>
      </c>
      <c r="O120" s="754"/>
      <c r="P120" s="583"/>
    </row>
    <row r="121" spans="1:16" ht="15">
      <c r="A121" s="757"/>
      <c r="B121" s="758"/>
      <c r="C121" s="750" t="s">
        <v>175</v>
      </c>
      <c r="D121" s="751"/>
      <c r="E121" s="751"/>
      <c r="F121" s="751" t="s">
        <v>175</v>
      </c>
      <c r="G121" s="751"/>
      <c r="H121" s="751"/>
      <c r="I121" s="751"/>
      <c r="J121" s="751" t="s">
        <v>175</v>
      </c>
      <c r="K121" s="751"/>
      <c r="L121" s="752">
        <v>0</v>
      </c>
      <c r="M121" s="753"/>
      <c r="N121" s="752">
        <v>0</v>
      </c>
      <c r="O121" s="754"/>
      <c r="P121" s="583"/>
    </row>
    <row r="122" spans="1:16" ht="15">
      <c r="A122" s="757"/>
      <c r="B122" s="758"/>
      <c r="C122" s="750" t="s">
        <v>176</v>
      </c>
      <c r="D122" s="751"/>
      <c r="E122" s="751"/>
      <c r="F122" s="751" t="s">
        <v>176</v>
      </c>
      <c r="G122" s="751"/>
      <c r="H122" s="751"/>
      <c r="I122" s="751"/>
      <c r="J122" s="751" t="s">
        <v>176</v>
      </c>
      <c r="K122" s="751"/>
      <c r="L122" s="752">
        <v>0</v>
      </c>
      <c r="M122" s="753"/>
      <c r="N122" s="752">
        <v>0</v>
      </c>
      <c r="O122" s="754"/>
      <c r="P122" s="583"/>
    </row>
    <row r="123" spans="1:16" ht="15">
      <c r="A123" s="759"/>
      <c r="B123" s="760"/>
      <c r="C123" s="750" t="s">
        <v>177</v>
      </c>
      <c r="D123" s="751"/>
      <c r="E123" s="751"/>
      <c r="F123" s="751"/>
      <c r="G123" s="751"/>
      <c r="H123" s="751"/>
      <c r="I123" s="751"/>
      <c r="J123" s="751"/>
      <c r="K123" s="751"/>
      <c r="L123" s="752">
        <f>L119*L120*L121*L122</f>
        <v>0</v>
      </c>
      <c r="M123" s="753"/>
      <c r="N123" s="752">
        <f>N119*N120*N121*N122</f>
        <v>0</v>
      </c>
      <c r="O123" s="754"/>
      <c r="P123" s="583"/>
    </row>
    <row r="124" spans="1:16" ht="15">
      <c r="A124" s="699" t="s">
        <v>219</v>
      </c>
      <c r="B124" s="700"/>
      <c r="C124" s="700"/>
      <c r="D124" s="700"/>
      <c r="E124" s="700"/>
      <c r="F124" s="700"/>
      <c r="G124" s="700"/>
      <c r="H124" s="700"/>
      <c r="I124" s="700"/>
      <c r="J124" s="700"/>
      <c r="K124" s="700"/>
      <c r="L124" s="700"/>
      <c r="M124" s="700"/>
      <c r="N124" s="700"/>
      <c r="O124" s="700"/>
      <c r="P124" s="583"/>
    </row>
    <row r="125" spans="1:16" ht="15">
      <c r="A125" s="744" t="s">
        <v>13</v>
      </c>
      <c r="B125" s="745"/>
      <c r="C125" s="748" t="s">
        <v>8</v>
      </c>
      <c r="D125" s="749"/>
      <c r="E125" s="749"/>
      <c r="F125" s="749"/>
      <c r="G125" s="749"/>
      <c r="H125" s="749"/>
      <c r="I125" s="749"/>
      <c r="J125" s="748" t="s">
        <v>9</v>
      </c>
      <c r="K125" s="749"/>
      <c r="L125" s="749"/>
      <c r="M125" s="749"/>
      <c r="N125" s="749"/>
      <c r="O125" s="749"/>
      <c r="P125" s="583"/>
    </row>
    <row r="126" spans="1:16" ht="15">
      <c r="A126" s="746" t="s">
        <v>165</v>
      </c>
      <c r="B126" s="747"/>
      <c r="C126" s="730"/>
      <c r="D126" s="731"/>
      <c r="E126" s="731"/>
      <c r="F126" s="731"/>
      <c r="G126" s="731"/>
      <c r="H126" s="731"/>
      <c r="I126" s="731"/>
      <c r="J126" s="730"/>
      <c r="K126" s="731"/>
      <c r="L126" s="731"/>
      <c r="M126" s="731"/>
      <c r="N126" s="731"/>
      <c r="O126" s="731"/>
      <c r="P126" s="583"/>
    </row>
    <row r="127" spans="1:16" ht="15">
      <c r="A127" s="728" t="s">
        <v>207</v>
      </c>
      <c r="B127" s="729"/>
      <c r="C127" s="730"/>
      <c r="D127" s="731"/>
      <c r="E127" s="731"/>
      <c r="F127" s="731"/>
      <c r="G127" s="731"/>
      <c r="H127" s="731"/>
      <c r="I127" s="731"/>
      <c r="J127" s="730"/>
      <c r="K127" s="731"/>
      <c r="L127" s="731"/>
      <c r="M127" s="731"/>
      <c r="N127" s="731"/>
      <c r="O127" s="731"/>
      <c r="P127" s="583"/>
    </row>
    <row r="128" spans="1:16" ht="15">
      <c r="A128" s="761" t="s">
        <v>168</v>
      </c>
      <c r="B128" s="762" t="s">
        <v>160</v>
      </c>
      <c r="C128" s="762"/>
      <c r="D128" s="762"/>
      <c r="E128" s="762"/>
      <c r="F128" s="762"/>
      <c r="G128" s="762"/>
      <c r="H128" s="762"/>
      <c r="I128" s="762"/>
      <c r="J128" s="762"/>
      <c r="K128" s="762"/>
      <c r="L128" s="762"/>
      <c r="M128" s="762"/>
      <c r="N128" s="762"/>
      <c r="O128" s="762"/>
      <c r="P128" s="583"/>
    </row>
    <row r="129" spans="1:16" ht="15">
      <c r="A129" s="763"/>
      <c r="B129" s="764"/>
      <c r="C129" s="764"/>
      <c r="D129" s="764"/>
      <c r="E129" s="764"/>
      <c r="F129" s="764"/>
      <c r="G129" s="764"/>
      <c r="H129" s="764"/>
      <c r="I129" s="764"/>
      <c r="J129" s="764"/>
      <c r="K129" s="765"/>
      <c r="L129" s="763" t="s">
        <v>8</v>
      </c>
      <c r="M129" s="765"/>
      <c r="N129" s="763" t="s">
        <v>9</v>
      </c>
      <c r="O129" s="764"/>
      <c r="P129" s="583"/>
    </row>
    <row r="130" spans="1:16" ht="15">
      <c r="A130" s="755"/>
      <c r="B130" s="756"/>
      <c r="C130" s="750" t="s">
        <v>14</v>
      </c>
      <c r="D130" s="751"/>
      <c r="E130" s="751"/>
      <c r="F130" s="751"/>
      <c r="G130" s="751"/>
      <c r="H130" s="751"/>
      <c r="I130" s="751"/>
      <c r="J130" s="751"/>
      <c r="K130" s="751"/>
      <c r="L130" s="752">
        <v>0</v>
      </c>
      <c r="M130" s="753"/>
      <c r="N130" s="752">
        <v>0</v>
      </c>
      <c r="O130" s="754"/>
      <c r="P130" s="583"/>
    </row>
    <row r="131" spans="1:16" ht="15">
      <c r="A131" s="757"/>
      <c r="B131" s="758"/>
      <c r="C131" s="750" t="s">
        <v>215</v>
      </c>
      <c r="D131" s="751"/>
      <c r="E131" s="751"/>
      <c r="F131" s="751"/>
      <c r="G131" s="751"/>
      <c r="H131" s="751"/>
      <c r="I131" s="751"/>
      <c r="J131" s="751"/>
      <c r="K131" s="751"/>
      <c r="L131" s="752">
        <v>0</v>
      </c>
      <c r="M131" s="753"/>
      <c r="N131" s="752">
        <v>0</v>
      </c>
      <c r="O131" s="754"/>
      <c r="P131" s="583"/>
    </row>
    <row r="132" spans="1:16" ht="15">
      <c r="A132" s="757"/>
      <c r="B132" s="758"/>
      <c r="C132" s="750" t="s">
        <v>178</v>
      </c>
      <c r="D132" s="751"/>
      <c r="E132" s="751"/>
      <c r="F132" s="751"/>
      <c r="G132" s="751"/>
      <c r="H132" s="751"/>
      <c r="I132" s="751"/>
      <c r="J132" s="751"/>
      <c r="K132" s="751"/>
      <c r="L132" s="752">
        <v>0</v>
      </c>
      <c r="M132" s="753"/>
      <c r="N132" s="752">
        <v>0</v>
      </c>
      <c r="O132" s="754"/>
      <c r="P132" s="583"/>
    </row>
    <row r="133" spans="1:16" ht="15">
      <c r="A133" s="757"/>
      <c r="B133" s="758"/>
      <c r="C133" s="750" t="s">
        <v>216</v>
      </c>
      <c r="D133" s="751"/>
      <c r="E133" s="751"/>
      <c r="F133" s="751"/>
      <c r="G133" s="751"/>
      <c r="H133" s="751"/>
      <c r="I133" s="751"/>
      <c r="J133" s="751"/>
      <c r="K133" s="751"/>
      <c r="L133" s="752">
        <v>0</v>
      </c>
      <c r="M133" s="753"/>
      <c r="N133" s="752">
        <v>0</v>
      </c>
      <c r="O133" s="754"/>
      <c r="P133" s="583"/>
    </row>
    <row r="134" spans="1:16" ht="15">
      <c r="A134" s="759"/>
      <c r="B134" s="760"/>
      <c r="C134" s="750" t="s">
        <v>179</v>
      </c>
      <c r="D134" s="751"/>
      <c r="E134" s="751"/>
      <c r="F134" s="751"/>
      <c r="G134" s="751"/>
      <c r="H134" s="751"/>
      <c r="I134" s="751"/>
      <c r="J134" s="751"/>
      <c r="K134" s="751"/>
      <c r="L134" s="752">
        <f>L130*L131*L132*L133</f>
        <v>0</v>
      </c>
      <c r="M134" s="753"/>
      <c r="N134" s="752">
        <f>N130*N131*N132*N133</f>
        <v>0</v>
      </c>
      <c r="O134" s="754"/>
      <c r="P134" s="583"/>
    </row>
    <row r="135" spans="1:16" ht="15">
      <c r="A135" s="699" t="s">
        <v>220</v>
      </c>
      <c r="B135" s="700"/>
      <c r="C135" s="700"/>
      <c r="D135" s="700"/>
      <c r="E135" s="700"/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583"/>
    </row>
    <row r="136" spans="1:16" ht="15">
      <c r="A136" s="744" t="s">
        <v>13</v>
      </c>
      <c r="B136" s="745"/>
      <c r="C136" s="748" t="s">
        <v>8</v>
      </c>
      <c r="D136" s="749"/>
      <c r="E136" s="749"/>
      <c r="F136" s="749"/>
      <c r="G136" s="749"/>
      <c r="H136" s="749"/>
      <c r="I136" s="749"/>
      <c r="J136" s="748" t="s">
        <v>9</v>
      </c>
      <c r="K136" s="749"/>
      <c r="L136" s="749"/>
      <c r="M136" s="749"/>
      <c r="N136" s="749"/>
      <c r="O136" s="749"/>
      <c r="P136" s="583"/>
    </row>
    <row r="137" spans="1:16" ht="15">
      <c r="A137" s="746" t="s">
        <v>165</v>
      </c>
      <c r="B137" s="747"/>
      <c r="C137" s="730"/>
      <c r="D137" s="731"/>
      <c r="E137" s="731"/>
      <c r="F137" s="731"/>
      <c r="G137" s="731"/>
      <c r="H137" s="731"/>
      <c r="I137" s="731"/>
      <c r="J137" s="730"/>
      <c r="K137" s="731"/>
      <c r="L137" s="731"/>
      <c r="M137" s="731"/>
      <c r="N137" s="731"/>
      <c r="O137" s="731"/>
      <c r="P137" s="583"/>
    </row>
    <row r="138" spans="1:16" ht="15">
      <c r="A138" s="728" t="s">
        <v>207</v>
      </c>
      <c r="B138" s="729"/>
      <c r="C138" s="730"/>
      <c r="D138" s="731"/>
      <c r="E138" s="731"/>
      <c r="F138" s="731"/>
      <c r="G138" s="731"/>
      <c r="H138" s="731"/>
      <c r="I138" s="731"/>
      <c r="J138" s="730"/>
      <c r="K138" s="731"/>
      <c r="L138" s="731"/>
      <c r="M138" s="731"/>
      <c r="N138" s="731"/>
      <c r="O138" s="731"/>
      <c r="P138" s="583"/>
    </row>
    <row r="139" spans="1:16" ht="15">
      <c r="A139" s="366"/>
      <c r="B139" s="366"/>
      <c r="C139" s="366"/>
      <c r="D139" s="366"/>
      <c r="E139" s="366"/>
      <c r="F139" s="367"/>
      <c r="G139" s="367"/>
      <c r="H139" s="366"/>
      <c r="I139" s="379"/>
      <c r="J139" s="368"/>
      <c r="K139" s="368"/>
      <c r="L139" s="368"/>
      <c r="M139" s="369"/>
      <c r="N139" s="549"/>
      <c r="O139" s="370"/>
      <c r="P139" s="583"/>
    </row>
    <row r="140" spans="1:16" ht="21" customHeight="1">
      <c r="A140" s="732" t="s">
        <v>28</v>
      </c>
      <c r="B140" s="732"/>
      <c r="C140" s="733" t="s">
        <v>15</v>
      </c>
      <c r="D140" s="733"/>
      <c r="E140" s="734" t="s">
        <v>8</v>
      </c>
      <c r="F140" s="735"/>
      <c r="G140" s="736" t="s">
        <v>9</v>
      </c>
      <c r="H140" s="737"/>
      <c r="I140" s="738" t="s">
        <v>29</v>
      </c>
      <c r="J140" s="739"/>
      <c r="K140" s="738" t="s">
        <v>16</v>
      </c>
      <c r="L140" s="742" t="s">
        <v>8</v>
      </c>
      <c r="M140" s="743"/>
      <c r="N140" s="723" t="s">
        <v>9</v>
      </c>
      <c r="O140" s="724"/>
      <c r="P140" s="583"/>
    </row>
    <row r="141" spans="1:16" ht="40.5" customHeight="1">
      <c r="A141" s="732"/>
      <c r="B141" s="732"/>
      <c r="C141" s="733"/>
      <c r="D141" s="733"/>
      <c r="E141" s="725"/>
      <c r="F141" s="726"/>
      <c r="G141" s="725"/>
      <c r="H141" s="726"/>
      <c r="I141" s="740"/>
      <c r="J141" s="741"/>
      <c r="K141" s="740"/>
      <c r="L141" s="727"/>
      <c r="M141" s="727"/>
      <c r="N141" s="727"/>
      <c r="O141" s="725"/>
      <c r="P141" s="583"/>
    </row>
    <row r="142" spans="1:16" ht="15">
      <c r="A142" s="70"/>
      <c r="B142" s="70"/>
      <c r="C142" s="70"/>
      <c r="D142" s="70"/>
      <c r="E142" s="70"/>
      <c r="F142" s="71"/>
      <c r="G142" s="71"/>
      <c r="H142" s="70"/>
      <c r="I142" s="550"/>
      <c r="J142" s="4"/>
      <c r="K142" s="4"/>
      <c r="L142" s="4"/>
      <c r="M142" s="72"/>
      <c r="N142" s="83"/>
      <c r="P142" s="583"/>
    </row>
    <row r="143" spans="1:16" ht="15.75">
      <c r="A143" s="720" t="s">
        <v>278</v>
      </c>
      <c r="B143" s="721"/>
      <c r="C143" s="721"/>
      <c r="D143" s="721"/>
      <c r="E143" s="721"/>
      <c r="F143" s="721"/>
      <c r="G143" s="721"/>
      <c r="H143" s="721"/>
      <c r="I143" s="721"/>
      <c r="J143" s="721"/>
      <c r="K143" s="721"/>
      <c r="L143" s="721"/>
      <c r="M143" s="721"/>
      <c r="N143" s="73"/>
      <c r="P143" s="583"/>
    </row>
    <row r="144" spans="1:16" ht="15.75">
      <c r="A144" s="720" t="s">
        <v>279</v>
      </c>
      <c r="B144" s="721"/>
      <c r="C144" s="721"/>
      <c r="D144" s="721"/>
      <c r="E144" s="721"/>
      <c r="F144" s="721"/>
      <c r="G144" s="721"/>
      <c r="H144" s="721"/>
      <c r="I144" s="721"/>
      <c r="J144" s="721"/>
      <c r="K144" s="721"/>
      <c r="L144" s="721"/>
      <c r="M144" s="721"/>
      <c r="N144" s="73"/>
      <c r="P144" s="583"/>
    </row>
    <row r="145" spans="1:16" ht="15">
      <c r="A145" s="722" t="s">
        <v>17</v>
      </c>
      <c r="B145" s="720"/>
      <c r="C145" s="720"/>
      <c r="D145" s="720"/>
      <c r="E145" s="720"/>
      <c r="F145" s="720"/>
      <c r="G145" s="720"/>
      <c r="H145" s="720"/>
      <c r="I145" s="720"/>
      <c r="J145" s="720"/>
      <c r="K145" s="720"/>
      <c r="L145" s="720"/>
      <c r="M145" s="720"/>
      <c r="N145" s="73"/>
      <c r="P145" s="583"/>
    </row>
    <row r="146" spans="1:16" ht="26.25">
      <c r="A146" s="2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3"/>
      <c r="P146" s="583"/>
    </row>
    <row r="147" spans="1:16" ht="18.75">
      <c r="A147" s="714" t="s">
        <v>181</v>
      </c>
      <c r="B147" s="715"/>
      <c r="C147" s="715"/>
      <c r="D147" s="715"/>
      <c r="E147" s="715"/>
      <c r="F147" s="715"/>
      <c r="G147" s="715"/>
      <c r="H147" s="715"/>
      <c r="I147" s="715"/>
      <c r="J147" s="715"/>
      <c r="K147" s="715"/>
      <c r="L147" s="715"/>
      <c r="M147" s="715"/>
      <c r="N147" s="715"/>
      <c r="O147" s="715"/>
      <c r="P147" s="583"/>
    </row>
    <row r="148" spans="1:256" ht="15">
      <c r="A148" s="84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26"/>
      <c r="P148" s="58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16" ht="15">
      <c r="A149" s="716" t="s">
        <v>280</v>
      </c>
      <c r="B149" s="717"/>
      <c r="C149" s="717"/>
      <c r="D149" s="717"/>
      <c r="E149" s="717"/>
      <c r="F149" s="717"/>
      <c r="G149" s="717"/>
      <c r="H149" s="717"/>
      <c r="I149" s="717"/>
      <c r="J149" s="717"/>
      <c r="K149" s="717"/>
      <c r="L149" s="717"/>
      <c r="M149" s="717"/>
      <c r="N149" s="717"/>
      <c r="O149" s="717"/>
      <c r="P149" s="583"/>
    </row>
    <row r="150" spans="1:16" ht="27.75" customHeight="1">
      <c r="A150" s="710" t="s">
        <v>180</v>
      </c>
      <c r="B150" s="711"/>
      <c r="C150" s="712" t="s">
        <v>292</v>
      </c>
      <c r="D150" s="713"/>
      <c r="E150" s="696" t="s">
        <v>189</v>
      </c>
      <c r="F150" s="697"/>
      <c r="G150" s="696" t="s">
        <v>149</v>
      </c>
      <c r="H150" s="697"/>
      <c r="I150" s="696" t="s">
        <v>150</v>
      </c>
      <c r="J150" s="697"/>
      <c r="K150" s="696" t="s">
        <v>293</v>
      </c>
      <c r="L150" s="697"/>
      <c r="M150" s="696" t="s">
        <v>151</v>
      </c>
      <c r="N150" s="698"/>
      <c r="O150" s="698"/>
      <c r="P150" s="583"/>
    </row>
    <row r="151" spans="1:16" ht="15">
      <c r="A151" s="709" t="s">
        <v>183</v>
      </c>
      <c r="B151" s="709"/>
      <c r="C151" s="690"/>
      <c r="D151" s="691"/>
      <c r="E151" s="690"/>
      <c r="F151" s="691"/>
      <c r="G151" s="690"/>
      <c r="H151" s="691"/>
      <c r="I151" s="690"/>
      <c r="J151" s="691"/>
      <c r="K151" s="690"/>
      <c r="L151" s="691"/>
      <c r="M151" s="696">
        <f>SUM(C151:L151)</f>
        <v>0</v>
      </c>
      <c r="N151" s="698"/>
      <c r="O151" s="698"/>
      <c r="P151" s="583"/>
    </row>
    <row r="152" spans="1:16" ht="15">
      <c r="A152" s="709" t="s">
        <v>152</v>
      </c>
      <c r="B152" s="709"/>
      <c r="C152" s="690"/>
      <c r="D152" s="691"/>
      <c r="E152" s="690"/>
      <c r="F152" s="691"/>
      <c r="G152" s="690"/>
      <c r="H152" s="691"/>
      <c r="I152" s="690"/>
      <c r="J152" s="691"/>
      <c r="K152" s="690"/>
      <c r="L152" s="691"/>
      <c r="M152" s="696">
        <f aca="true" t="shared" si="2" ref="M152:M159">SUM(C152:L152)</f>
        <v>0</v>
      </c>
      <c r="N152" s="698">
        <f aca="true" t="shared" si="3" ref="N152:N160">SUM(E152:M152)</f>
        <v>0</v>
      </c>
      <c r="O152" s="698"/>
      <c r="P152" s="583"/>
    </row>
    <row r="153" spans="1:16" ht="15">
      <c r="A153" s="709" t="s">
        <v>184</v>
      </c>
      <c r="B153" s="709"/>
      <c r="C153" s="690"/>
      <c r="D153" s="691"/>
      <c r="E153" s="690"/>
      <c r="F153" s="691"/>
      <c r="G153" s="690"/>
      <c r="H153" s="691"/>
      <c r="I153" s="690"/>
      <c r="J153" s="691"/>
      <c r="K153" s="690"/>
      <c r="L153" s="691"/>
      <c r="M153" s="696">
        <f t="shared" si="2"/>
        <v>0</v>
      </c>
      <c r="N153" s="698">
        <f t="shared" si="3"/>
        <v>0</v>
      </c>
      <c r="O153" s="698"/>
      <c r="P153" s="583"/>
    </row>
    <row r="154" spans="1:16" ht="15">
      <c r="A154" s="709" t="s">
        <v>185</v>
      </c>
      <c r="B154" s="709"/>
      <c r="C154" s="690"/>
      <c r="D154" s="691"/>
      <c r="E154" s="690"/>
      <c r="F154" s="691"/>
      <c r="G154" s="690"/>
      <c r="H154" s="691"/>
      <c r="I154" s="690"/>
      <c r="J154" s="691"/>
      <c r="K154" s="690"/>
      <c r="L154" s="691"/>
      <c r="M154" s="696">
        <f t="shared" si="2"/>
        <v>0</v>
      </c>
      <c r="N154" s="698">
        <f t="shared" si="3"/>
        <v>0</v>
      </c>
      <c r="O154" s="698"/>
      <c r="P154" s="583"/>
    </row>
    <row r="155" spans="1:16" ht="15">
      <c r="A155" s="709" t="s">
        <v>186</v>
      </c>
      <c r="B155" s="709"/>
      <c r="C155" s="690"/>
      <c r="D155" s="691"/>
      <c r="E155" s="690"/>
      <c r="F155" s="691"/>
      <c r="G155" s="690"/>
      <c r="H155" s="691"/>
      <c r="I155" s="690"/>
      <c r="J155" s="691"/>
      <c r="K155" s="690"/>
      <c r="L155" s="691"/>
      <c r="M155" s="696">
        <f t="shared" si="2"/>
        <v>0</v>
      </c>
      <c r="N155" s="698">
        <f t="shared" si="3"/>
        <v>0</v>
      </c>
      <c r="O155" s="698"/>
      <c r="P155" s="583"/>
    </row>
    <row r="156" spans="1:16" ht="15">
      <c r="A156" s="709" t="s">
        <v>187</v>
      </c>
      <c r="B156" s="709"/>
      <c r="C156" s="690"/>
      <c r="D156" s="691"/>
      <c r="E156" s="690"/>
      <c r="F156" s="691"/>
      <c r="G156" s="690"/>
      <c r="H156" s="691"/>
      <c r="I156" s="690"/>
      <c r="J156" s="691"/>
      <c r="K156" s="690"/>
      <c r="L156" s="691"/>
      <c r="M156" s="696">
        <f t="shared" si="2"/>
        <v>0</v>
      </c>
      <c r="N156" s="698">
        <f t="shared" si="3"/>
        <v>0</v>
      </c>
      <c r="O156" s="698"/>
      <c r="P156" s="583"/>
    </row>
    <row r="157" spans="1:16" ht="26.25" customHeight="1">
      <c r="A157" s="708" t="s">
        <v>294</v>
      </c>
      <c r="B157" s="709"/>
      <c r="C157" s="690"/>
      <c r="D157" s="691"/>
      <c r="E157" s="690"/>
      <c r="F157" s="691"/>
      <c r="G157" s="690"/>
      <c r="H157" s="691"/>
      <c r="I157" s="690"/>
      <c r="J157" s="691"/>
      <c r="K157" s="690"/>
      <c r="L157" s="691"/>
      <c r="M157" s="696">
        <f t="shared" si="2"/>
        <v>0</v>
      </c>
      <c r="N157" s="698">
        <f t="shared" si="3"/>
        <v>0</v>
      </c>
      <c r="O157" s="698"/>
      <c r="P157" s="583"/>
    </row>
    <row r="158" spans="1:16" ht="42.75" customHeight="1">
      <c r="A158" s="708" t="s">
        <v>213</v>
      </c>
      <c r="B158" s="709"/>
      <c r="C158" s="690"/>
      <c r="D158" s="691"/>
      <c r="E158" s="690"/>
      <c r="F158" s="691"/>
      <c r="G158" s="690"/>
      <c r="H158" s="691"/>
      <c r="I158" s="690"/>
      <c r="J158" s="691"/>
      <c r="K158" s="690"/>
      <c r="L158" s="691"/>
      <c r="M158" s="696">
        <f t="shared" si="2"/>
        <v>0</v>
      </c>
      <c r="N158" s="698">
        <f t="shared" si="3"/>
        <v>0</v>
      </c>
      <c r="O158" s="698"/>
      <c r="P158" s="583"/>
    </row>
    <row r="159" spans="1:16" ht="67.5" customHeight="1">
      <c r="A159" s="706" t="s">
        <v>188</v>
      </c>
      <c r="B159" s="707"/>
      <c r="C159" s="690"/>
      <c r="D159" s="691"/>
      <c r="E159" s="690"/>
      <c r="F159" s="691"/>
      <c r="G159" s="690"/>
      <c r="H159" s="691"/>
      <c r="I159" s="690"/>
      <c r="J159" s="691"/>
      <c r="K159" s="690"/>
      <c r="L159" s="691"/>
      <c r="M159" s="696">
        <f t="shared" si="2"/>
        <v>0</v>
      </c>
      <c r="N159" s="698">
        <f t="shared" si="3"/>
        <v>0</v>
      </c>
      <c r="O159" s="698"/>
      <c r="P159" s="583"/>
    </row>
    <row r="160" spans="1:16" ht="87" customHeight="1">
      <c r="A160" s="706" t="s">
        <v>223</v>
      </c>
      <c r="B160" s="707"/>
      <c r="C160" s="690"/>
      <c r="D160" s="691"/>
      <c r="E160" s="690"/>
      <c r="F160" s="691"/>
      <c r="G160" s="690"/>
      <c r="H160" s="691"/>
      <c r="I160" s="690"/>
      <c r="J160" s="691"/>
      <c r="K160" s="690"/>
      <c r="L160" s="691"/>
      <c r="M160" s="696">
        <f>SUM(C160:L160)</f>
        <v>0</v>
      </c>
      <c r="N160" s="698">
        <f t="shared" si="3"/>
        <v>0</v>
      </c>
      <c r="O160" s="698"/>
      <c r="P160" s="583"/>
    </row>
    <row r="161" spans="1:16" ht="15">
      <c r="A161" s="703" t="s">
        <v>281</v>
      </c>
      <c r="B161" s="704"/>
      <c r="C161" s="704"/>
      <c r="D161" s="704"/>
      <c r="E161" s="704"/>
      <c r="F161" s="704"/>
      <c r="G161" s="704"/>
      <c r="H161" s="704"/>
      <c r="I161" s="704"/>
      <c r="J161" s="704"/>
      <c r="K161" s="704"/>
      <c r="L161" s="705"/>
      <c r="M161" s="696">
        <f>SUM(M151:M160)</f>
        <v>0</v>
      </c>
      <c r="N161" s="698">
        <f>SUM(N151:O160)</f>
        <v>0</v>
      </c>
      <c r="O161" s="698"/>
      <c r="P161" s="583"/>
    </row>
    <row r="162" spans="1:16" ht="15">
      <c r="A162" s="703" t="s">
        <v>282</v>
      </c>
      <c r="B162" s="704"/>
      <c r="C162" s="704"/>
      <c r="D162" s="704"/>
      <c r="E162" s="704"/>
      <c r="F162" s="704"/>
      <c r="G162" s="704"/>
      <c r="H162" s="704"/>
      <c r="I162" s="704"/>
      <c r="J162" s="704"/>
      <c r="K162" s="704"/>
      <c r="L162" s="705"/>
      <c r="M162" s="696">
        <v>0</v>
      </c>
      <c r="N162" s="698">
        <v>0</v>
      </c>
      <c r="O162" s="698"/>
      <c r="P162" s="583"/>
    </row>
    <row r="163" spans="1:16" ht="15">
      <c r="A163" s="5"/>
      <c r="B163" s="5"/>
      <c r="C163" s="6"/>
      <c r="D163" s="6"/>
      <c r="E163" s="6"/>
      <c r="F163" s="6"/>
      <c r="G163" s="6"/>
      <c r="H163" s="27"/>
      <c r="I163" s="27"/>
      <c r="J163" s="6"/>
      <c r="K163" s="6"/>
      <c r="L163" s="6"/>
      <c r="M163" s="6"/>
      <c r="N163" s="6"/>
      <c r="P163" s="583"/>
    </row>
    <row r="164" spans="1:16" ht="15">
      <c r="A164" s="701" t="s">
        <v>190</v>
      </c>
      <c r="B164" s="702"/>
      <c r="C164" s="702"/>
      <c r="D164" s="702"/>
      <c r="E164" s="702"/>
      <c r="F164" s="702"/>
      <c r="G164" s="702"/>
      <c r="H164" s="702"/>
      <c r="I164" s="702"/>
      <c r="J164" s="702"/>
      <c r="K164" s="702"/>
      <c r="L164" s="702"/>
      <c r="M164" s="702"/>
      <c r="N164" s="702"/>
      <c r="O164" s="702"/>
      <c r="P164" s="583"/>
    </row>
    <row r="165" spans="1:25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26"/>
      <c r="P165" s="58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16" ht="21" customHeight="1">
      <c r="A166" s="701" t="s">
        <v>21</v>
      </c>
      <c r="B166" s="702"/>
      <c r="C166" s="702"/>
      <c r="D166" s="702"/>
      <c r="E166" s="702"/>
      <c r="F166" s="702"/>
      <c r="G166" s="702"/>
      <c r="H166" s="702"/>
      <c r="I166" s="702"/>
      <c r="J166" s="702"/>
      <c r="K166" s="702"/>
      <c r="L166" s="702"/>
      <c r="M166" s="702"/>
      <c r="N166" s="702"/>
      <c r="O166" s="702"/>
      <c r="P166" s="583"/>
    </row>
    <row r="167" spans="1:16" ht="30" customHeight="1">
      <c r="A167" s="694"/>
      <c r="B167" s="694"/>
      <c r="C167" s="695" t="s">
        <v>182</v>
      </c>
      <c r="D167" s="695"/>
      <c r="E167" s="696" t="s">
        <v>189</v>
      </c>
      <c r="F167" s="697"/>
      <c r="G167" s="696" t="s">
        <v>149</v>
      </c>
      <c r="H167" s="697"/>
      <c r="I167" s="696" t="s">
        <v>150</v>
      </c>
      <c r="J167" s="697"/>
      <c r="K167" s="718" t="s">
        <v>293</v>
      </c>
      <c r="L167" s="719"/>
      <c r="M167" s="696" t="s">
        <v>151</v>
      </c>
      <c r="N167" s="698"/>
      <c r="O167" s="698"/>
      <c r="P167" s="583"/>
    </row>
    <row r="168" spans="1:16" ht="15.75">
      <c r="A168" s="689" t="s">
        <v>34</v>
      </c>
      <c r="B168" s="689"/>
      <c r="C168" s="690">
        <v>0</v>
      </c>
      <c r="D168" s="691"/>
      <c r="E168" s="690">
        <v>0</v>
      </c>
      <c r="F168" s="691"/>
      <c r="G168" s="690">
        <v>0</v>
      </c>
      <c r="H168" s="691"/>
      <c r="I168" s="690">
        <v>0</v>
      </c>
      <c r="J168" s="691"/>
      <c r="K168" s="690">
        <v>0</v>
      </c>
      <c r="L168" s="691"/>
      <c r="M168" s="684">
        <f>C168+E168+G168+I168+K168</f>
        <v>0</v>
      </c>
      <c r="N168" s="685"/>
      <c r="O168" s="685"/>
      <c r="P168" s="583"/>
    </row>
    <row r="169" spans="1:16" ht="15">
      <c r="A169" s="686" t="s">
        <v>153</v>
      </c>
      <c r="B169" s="686"/>
      <c r="C169" s="687">
        <f>IF($M$168&lt;&gt;0,C168/$M$168,"")</f>
      </c>
      <c r="D169" s="688"/>
      <c r="E169" s="687">
        <f>IF($M$168&lt;&gt;0,E168/$M$168,"")</f>
      </c>
      <c r="F169" s="688"/>
      <c r="G169" s="687">
        <f>IF($M$168&lt;&gt;0,G168/$M$168,"")</f>
      </c>
      <c r="H169" s="688"/>
      <c r="I169" s="687">
        <f>IF($M$168&lt;&gt;0,I168/$M$168,"")</f>
      </c>
      <c r="J169" s="688"/>
      <c r="K169" s="687">
        <f>IF($M$168&lt;&gt;0,K168/$M$168,"")</f>
      </c>
      <c r="L169" s="688"/>
      <c r="M169" s="684">
        <v>0</v>
      </c>
      <c r="N169" s="685">
        <v>0</v>
      </c>
      <c r="O169" s="685"/>
      <c r="P169" s="583"/>
    </row>
    <row r="170" spans="1:16" ht="15">
      <c r="A170" s="5"/>
      <c r="B170" s="5"/>
      <c r="C170" s="6"/>
      <c r="D170" s="6"/>
      <c r="E170" s="6"/>
      <c r="F170" s="6"/>
      <c r="G170" s="6"/>
      <c r="H170" s="27"/>
      <c r="I170" s="27"/>
      <c r="J170" s="6"/>
      <c r="K170" s="6"/>
      <c r="L170" s="6"/>
      <c r="M170" s="6"/>
      <c r="N170" s="6"/>
      <c r="P170" s="583"/>
    </row>
    <row r="171" spans="1:16" ht="16.5">
      <c r="A171" s="699" t="s">
        <v>283</v>
      </c>
      <c r="B171" s="700"/>
      <c r="C171" s="700"/>
      <c r="D171" s="700"/>
      <c r="E171" s="700"/>
      <c r="F171" s="700"/>
      <c r="G171" s="700"/>
      <c r="H171" s="700"/>
      <c r="I171" s="700"/>
      <c r="J171" s="700"/>
      <c r="K171" s="700"/>
      <c r="L171" s="700"/>
      <c r="M171" s="700"/>
      <c r="N171" s="700"/>
      <c r="O171" s="700"/>
      <c r="P171" s="583"/>
    </row>
    <row r="172" spans="1:16" ht="27" customHeight="1">
      <c r="A172" s="694"/>
      <c r="B172" s="694"/>
      <c r="C172" s="695" t="s">
        <v>182</v>
      </c>
      <c r="D172" s="695"/>
      <c r="E172" s="696" t="s">
        <v>189</v>
      </c>
      <c r="F172" s="697"/>
      <c r="G172" s="696" t="s">
        <v>149</v>
      </c>
      <c r="H172" s="697"/>
      <c r="I172" s="696" t="s">
        <v>150</v>
      </c>
      <c r="J172" s="697"/>
      <c r="K172" s="718" t="s">
        <v>293</v>
      </c>
      <c r="L172" s="719"/>
      <c r="M172" s="696" t="s">
        <v>151</v>
      </c>
      <c r="N172" s="698"/>
      <c r="O172" s="698"/>
      <c r="P172" s="583"/>
    </row>
    <row r="173" spans="1:16" ht="15.75">
      <c r="A173" s="689" t="s">
        <v>34</v>
      </c>
      <c r="B173" s="689"/>
      <c r="C173" s="690">
        <v>0</v>
      </c>
      <c r="D173" s="691"/>
      <c r="E173" s="690">
        <v>0</v>
      </c>
      <c r="F173" s="691"/>
      <c r="G173" s="690">
        <v>0</v>
      </c>
      <c r="H173" s="691"/>
      <c r="I173" s="690">
        <v>0</v>
      </c>
      <c r="J173" s="691"/>
      <c r="K173" s="690">
        <v>0</v>
      </c>
      <c r="L173" s="691"/>
      <c r="M173" s="684">
        <f>C173+E173+G173+I173+K173</f>
        <v>0</v>
      </c>
      <c r="N173" s="685"/>
      <c r="O173" s="685"/>
      <c r="P173" s="583"/>
    </row>
    <row r="174" spans="1:16" ht="15">
      <c r="A174" s="686" t="s">
        <v>153</v>
      </c>
      <c r="B174" s="686"/>
      <c r="C174" s="687">
        <f>IF($M$168&lt;&gt;0,C173/$M$168,"")</f>
      </c>
      <c r="D174" s="688"/>
      <c r="E174" s="687">
        <f>IF($M$168&lt;&gt;0,E173/$M$168,"")</f>
      </c>
      <c r="F174" s="688"/>
      <c r="G174" s="687">
        <f>IF($M$168&lt;&gt;0,G173/$M$168,"")</f>
      </c>
      <c r="H174" s="688"/>
      <c r="I174" s="687">
        <f>IF($M$168&lt;&gt;0,I173/$M$168,"")</f>
      </c>
      <c r="J174" s="688"/>
      <c r="K174" s="687">
        <f>IF($M$168&lt;&gt;0,K173/$M$168,"")</f>
      </c>
      <c r="L174" s="688"/>
      <c r="M174" s="684">
        <v>0</v>
      </c>
      <c r="N174" s="685">
        <v>0</v>
      </c>
      <c r="O174" s="685"/>
      <c r="P174" s="583"/>
    </row>
    <row r="175" spans="1:16" ht="15">
      <c r="A175" s="371"/>
      <c r="B175" s="371"/>
      <c r="C175" s="372"/>
      <c r="D175" s="372"/>
      <c r="E175" s="372"/>
      <c r="F175" s="372"/>
      <c r="G175" s="372"/>
      <c r="H175" s="373"/>
      <c r="I175" s="373"/>
      <c r="J175" s="372"/>
      <c r="K175" s="372"/>
      <c r="L175" s="372"/>
      <c r="M175" s="372"/>
      <c r="N175" s="372"/>
      <c r="O175" s="370"/>
      <c r="P175" s="583"/>
    </row>
    <row r="176" spans="1:16" ht="16.5">
      <c r="A176" s="692" t="s">
        <v>284</v>
      </c>
      <c r="B176" s="693"/>
      <c r="C176" s="693"/>
      <c r="D176" s="693"/>
      <c r="E176" s="693"/>
      <c r="F176" s="693"/>
      <c r="G176" s="693"/>
      <c r="H176" s="693"/>
      <c r="I176" s="693"/>
      <c r="J176" s="693"/>
      <c r="K176" s="693"/>
      <c r="L176" s="693"/>
      <c r="M176" s="693"/>
      <c r="N176" s="693"/>
      <c r="O176" s="693"/>
      <c r="P176" s="583"/>
    </row>
    <row r="177" spans="1:16" ht="29.25" customHeight="1">
      <c r="A177" s="694"/>
      <c r="B177" s="694"/>
      <c r="C177" s="695" t="s">
        <v>182</v>
      </c>
      <c r="D177" s="695"/>
      <c r="E177" s="696" t="s">
        <v>189</v>
      </c>
      <c r="F177" s="697"/>
      <c r="G177" s="696" t="s">
        <v>149</v>
      </c>
      <c r="H177" s="697"/>
      <c r="I177" s="696" t="s">
        <v>150</v>
      </c>
      <c r="J177" s="697"/>
      <c r="K177" s="718" t="s">
        <v>293</v>
      </c>
      <c r="L177" s="719"/>
      <c r="M177" s="696" t="s">
        <v>151</v>
      </c>
      <c r="N177" s="698"/>
      <c r="O177" s="698"/>
      <c r="P177" s="583"/>
    </row>
    <row r="178" spans="1:16" ht="15.75">
      <c r="A178" s="689" t="s">
        <v>34</v>
      </c>
      <c r="B178" s="689"/>
      <c r="C178" s="690">
        <v>0</v>
      </c>
      <c r="D178" s="691"/>
      <c r="E178" s="690">
        <v>0</v>
      </c>
      <c r="F178" s="691"/>
      <c r="G178" s="690">
        <v>0</v>
      </c>
      <c r="H178" s="691"/>
      <c r="I178" s="690">
        <v>0</v>
      </c>
      <c r="J178" s="691"/>
      <c r="K178" s="690">
        <v>0</v>
      </c>
      <c r="L178" s="691"/>
      <c r="M178" s="684">
        <f>C178+E178+G178+I178+K178</f>
        <v>0</v>
      </c>
      <c r="N178" s="685"/>
      <c r="O178" s="685"/>
      <c r="P178" s="583"/>
    </row>
    <row r="179" spans="1:16" ht="15">
      <c r="A179" s="686" t="s">
        <v>153</v>
      </c>
      <c r="B179" s="686"/>
      <c r="C179" s="687">
        <f>IF($M$168&lt;&gt;0,C178/$M$168,"")</f>
      </c>
      <c r="D179" s="688"/>
      <c r="E179" s="687">
        <f>IF($M$168&lt;&gt;0,E178/$M$168,"")</f>
      </c>
      <c r="F179" s="688"/>
      <c r="G179" s="687">
        <f>IF($M$168&lt;&gt;0,G178/$M$168,"")</f>
      </c>
      <c r="H179" s="688"/>
      <c r="I179" s="687">
        <f>IF($M$168&lt;&gt;0,I178/$M$168,"")</f>
      </c>
      <c r="J179" s="688"/>
      <c r="K179" s="687">
        <f>IF($M$168&lt;&gt;0,K178/$M$168,"")</f>
      </c>
      <c r="L179" s="688"/>
      <c r="M179" s="684">
        <v>0</v>
      </c>
      <c r="N179" s="685">
        <v>0</v>
      </c>
      <c r="O179" s="685"/>
      <c r="P179" s="583"/>
    </row>
    <row r="180" spans="1:16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583"/>
    </row>
    <row r="181" spans="1:16" ht="30.75" customHeight="1">
      <c r="A181" s="615" t="s">
        <v>225</v>
      </c>
      <c r="B181" s="615"/>
      <c r="C181" s="615"/>
      <c r="D181" s="615"/>
      <c r="E181" s="615"/>
      <c r="F181" s="615"/>
      <c r="G181" s="615"/>
      <c r="H181" s="615"/>
      <c r="I181" s="615"/>
      <c r="J181" s="615"/>
      <c r="K181" s="615"/>
      <c r="L181" s="615"/>
      <c r="M181" s="615"/>
      <c r="N181" s="615"/>
      <c r="O181" s="615"/>
      <c r="P181" s="583"/>
    </row>
    <row r="182" spans="1:16" ht="28.5" customHeight="1">
      <c r="A182" s="609" t="s">
        <v>210</v>
      </c>
      <c r="B182" s="609"/>
      <c r="C182" s="609"/>
      <c r="D182" s="609"/>
      <c r="E182" s="609"/>
      <c r="F182" s="609"/>
      <c r="G182" s="609"/>
      <c r="H182" s="609"/>
      <c r="I182" s="609"/>
      <c r="J182" s="609"/>
      <c r="K182" s="609"/>
      <c r="L182" s="609"/>
      <c r="M182" s="609"/>
      <c r="N182" s="609"/>
      <c r="O182" s="609"/>
      <c r="P182" s="583"/>
    </row>
    <row r="183" spans="1:16" ht="28.5" customHeight="1">
      <c r="A183" s="615" t="s">
        <v>211</v>
      </c>
      <c r="B183" s="615"/>
      <c r="C183" s="615"/>
      <c r="D183" s="615"/>
      <c r="E183" s="615"/>
      <c r="F183" s="615"/>
      <c r="G183" s="615"/>
      <c r="H183" s="615"/>
      <c r="I183" s="615"/>
      <c r="J183" s="615"/>
      <c r="K183" s="615"/>
      <c r="L183" s="615"/>
      <c r="M183" s="615"/>
      <c r="N183" s="615"/>
      <c r="O183" s="615"/>
      <c r="P183" s="583"/>
    </row>
    <row r="184" spans="1:16" ht="15">
      <c r="A184" s="527"/>
      <c r="B184" s="527"/>
      <c r="C184" s="527"/>
      <c r="D184" s="527"/>
      <c r="E184" s="527"/>
      <c r="F184" s="527"/>
      <c r="G184" s="527"/>
      <c r="H184" s="527"/>
      <c r="I184" s="527"/>
      <c r="J184" s="527"/>
      <c r="K184" s="527"/>
      <c r="L184" s="527"/>
      <c r="M184" s="527"/>
      <c r="N184" s="527"/>
      <c r="O184" s="527"/>
      <c r="P184" s="583"/>
    </row>
    <row r="185" spans="1:16" ht="18.75">
      <c r="A185" s="714" t="s">
        <v>18</v>
      </c>
      <c r="B185" s="715"/>
      <c r="C185" s="715"/>
      <c r="D185" s="715"/>
      <c r="E185" s="715"/>
      <c r="F185" s="715"/>
      <c r="G185" s="715"/>
      <c r="H185" s="715"/>
      <c r="I185" s="715"/>
      <c r="J185" s="715"/>
      <c r="K185" s="715"/>
      <c r="L185" s="715"/>
      <c r="M185" s="715"/>
      <c r="N185" s="715"/>
      <c r="O185" s="715"/>
      <c r="P185" s="583"/>
    </row>
    <row r="186" spans="1:256" ht="15">
      <c r="A186" s="84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26"/>
      <c r="P186" s="58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16" ht="15">
      <c r="A187" s="716" t="s">
        <v>280</v>
      </c>
      <c r="B187" s="717"/>
      <c r="C187" s="717"/>
      <c r="D187" s="717"/>
      <c r="E187" s="717"/>
      <c r="F187" s="717"/>
      <c r="G187" s="717"/>
      <c r="H187" s="717"/>
      <c r="I187" s="717"/>
      <c r="J187" s="717"/>
      <c r="K187" s="717"/>
      <c r="L187" s="717"/>
      <c r="M187" s="717"/>
      <c r="N187" s="717"/>
      <c r="O187" s="717"/>
      <c r="P187" s="583"/>
    </row>
    <row r="188" spans="1:16" ht="36.75" customHeight="1">
      <c r="A188" s="710" t="s">
        <v>180</v>
      </c>
      <c r="B188" s="711"/>
      <c r="C188" s="712" t="s">
        <v>292</v>
      </c>
      <c r="D188" s="713"/>
      <c r="E188" s="696" t="s">
        <v>189</v>
      </c>
      <c r="F188" s="697"/>
      <c r="G188" s="696" t="s">
        <v>149</v>
      </c>
      <c r="H188" s="697"/>
      <c r="I188" s="696" t="s">
        <v>150</v>
      </c>
      <c r="J188" s="697"/>
      <c r="K188" s="696" t="s">
        <v>293</v>
      </c>
      <c r="L188" s="697"/>
      <c r="M188" s="696" t="s">
        <v>151</v>
      </c>
      <c r="N188" s="698"/>
      <c r="O188" s="698"/>
      <c r="P188" s="583"/>
    </row>
    <row r="189" spans="1:16" ht="15">
      <c r="A189" s="710" t="s">
        <v>183</v>
      </c>
      <c r="B189" s="711"/>
      <c r="C189" s="712"/>
      <c r="D189" s="713"/>
      <c r="E189" s="696"/>
      <c r="F189" s="697"/>
      <c r="G189" s="696"/>
      <c r="H189" s="697"/>
      <c r="I189" s="696"/>
      <c r="J189" s="697"/>
      <c r="K189" s="696"/>
      <c r="L189" s="697"/>
      <c r="M189" s="696">
        <f>SUM(C189:L189)</f>
        <v>0</v>
      </c>
      <c r="N189" s="698"/>
      <c r="O189" s="698"/>
      <c r="P189" s="583"/>
    </row>
    <row r="190" spans="1:16" ht="15">
      <c r="A190" s="709" t="s">
        <v>152</v>
      </c>
      <c r="B190" s="709"/>
      <c r="C190" s="690"/>
      <c r="D190" s="691"/>
      <c r="E190" s="690"/>
      <c r="F190" s="691"/>
      <c r="G190" s="690"/>
      <c r="H190" s="691"/>
      <c r="I190" s="690"/>
      <c r="J190" s="691"/>
      <c r="K190" s="690"/>
      <c r="L190" s="691"/>
      <c r="M190" s="696">
        <f aca="true" t="shared" si="4" ref="M190:M197">SUM(C190:L190)</f>
        <v>0</v>
      </c>
      <c r="N190" s="698">
        <f aca="true" t="shared" si="5" ref="N190:N198">SUM(E190:M190)</f>
        <v>0</v>
      </c>
      <c r="O190" s="698"/>
      <c r="P190" s="583"/>
    </row>
    <row r="191" spans="1:16" ht="15">
      <c r="A191" s="709" t="s">
        <v>184</v>
      </c>
      <c r="B191" s="709"/>
      <c r="C191" s="690"/>
      <c r="D191" s="691"/>
      <c r="E191" s="690"/>
      <c r="F191" s="691"/>
      <c r="G191" s="690"/>
      <c r="H191" s="691"/>
      <c r="I191" s="690"/>
      <c r="J191" s="691"/>
      <c r="K191" s="690"/>
      <c r="L191" s="691"/>
      <c r="M191" s="696">
        <f t="shared" si="4"/>
        <v>0</v>
      </c>
      <c r="N191" s="698">
        <f t="shared" si="5"/>
        <v>0</v>
      </c>
      <c r="O191" s="698"/>
      <c r="P191" s="583"/>
    </row>
    <row r="192" spans="1:16" ht="15">
      <c r="A192" s="709" t="s">
        <v>185</v>
      </c>
      <c r="B192" s="709"/>
      <c r="C192" s="690"/>
      <c r="D192" s="691"/>
      <c r="E192" s="690"/>
      <c r="F192" s="691"/>
      <c r="G192" s="690"/>
      <c r="H192" s="691"/>
      <c r="I192" s="690"/>
      <c r="J192" s="691"/>
      <c r="K192" s="690"/>
      <c r="L192" s="691"/>
      <c r="M192" s="696">
        <f t="shared" si="4"/>
        <v>0</v>
      </c>
      <c r="N192" s="698">
        <f t="shared" si="5"/>
        <v>0</v>
      </c>
      <c r="O192" s="698"/>
      <c r="P192" s="583"/>
    </row>
    <row r="193" spans="1:16" ht="15">
      <c r="A193" s="709" t="s">
        <v>186</v>
      </c>
      <c r="B193" s="709"/>
      <c r="C193" s="690"/>
      <c r="D193" s="691"/>
      <c r="E193" s="690"/>
      <c r="F193" s="691"/>
      <c r="G193" s="690"/>
      <c r="H193" s="691"/>
      <c r="I193" s="690"/>
      <c r="J193" s="691"/>
      <c r="K193" s="690"/>
      <c r="L193" s="691"/>
      <c r="M193" s="696">
        <f t="shared" si="4"/>
        <v>0</v>
      </c>
      <c r="N193" s="698">
        <f t="shared" si="5"/>
        <v>0</v>
      </c>
      <c r="O193" s="698"/>
      <c r="P193" s="583"/>
    </row>
    <row r="194" spans="1:16" ht="15">
      <c r="A194" s="709" t="s">
        <v>187</v>
      </c>
      <c r="B194" s="709"/>
      <c r="C194" s="690"/>
      <c r="D194" s="691"/>
      <c r="E194" s="690"/>
      <c r="F194" s="691"/>
      <c r="G194" s="690"/>
      <c r="H194" s="691"/>
      <c r="I194" s="690"/>
      <c r="J194" s="691"/>
      <c r="K194" s="690"/>
      <c r="L194" s="691"/>
      <c r="M194" s="696">
        <f t="shared" si="4"/>
        <v>0</v>
      </c>
      <c r="N194" s="698">
        <f t="shared" si="5"/>
        <v>0</v>
      </c>
      <c r="O194" s="698"/>
      <c r="P194" s="583"/>
    </row>
    <row r="195" spans="1:16" ht="15">
      <c r="A195" s="709" t="s">
        <v>294</v>
      </c>
      <c r="B195" s="709"/>
      <c r="C195" s="690"/>
      <c r="D195" s="691"/>
      <c r="E195" s="690"/>
      <c r="F195" s="691"/>
      <c r="G195" s="690"/>
      <c r="H195" s="691"/>
      <c r="I195" s="690"/>
      <c r="J195" s="691"/>
      <c r="K195" s="690"/>
      <c r="L195" s="691"/>
      <c r="M195" s="696">
        <f t="shared" si="4"/>
        <v>0</v>
      </c>
      <c r="N195" s="698">
        <f t="shared" si="5"/>
        <v>0</v>
      </c>
      <c r="O195" s="698"/>
      <c r="P195" s="583"/>
    </row>
    <row r="196" spans="1:16" ht="15">
      <c r="A196" s="708" t="s">
        <v>213</v>
      </c>
      <c r="B196" s="709"/>
      <c r="C196" s="690"/>
      <c r="D196" s="691"/>
      <c r="E196" s="690"/>
      <c r="F196" s="691"/>
      <c r="G196" s="690"/>
      <c r="H196" s="691"/>
      <c r="I196" s="690"/>
      <c r="J196" s="691"/>
      <c r="K196" s="690"/>
      <c r="L196" s="691"/>
      <c r="M196" s="696">
        <f t="shared" si="4"/>
        <v>0</v>
      </c>
      <c r="N196" s="698">
        <f t="shared" si="5"/>
        <v>0</v>
      </c>
      <c r="O196" s="698"/>
      <c r="P196" s="583"/>
    </row>
    <row r="197" spans="1:16" ht="74.25" customHeight="1">
      <c r="A197" s="708" t="s">
        <v>35</v>
      </c>
      <c r="B197" s="709"/>
      <c r="C197" s="690"/>
      <c r="D197" s="691"/>
      <c r="E197" s="690"/>
      <c r="F197" s="691"/>
      <c r="G197" s="690"/>
      <c r="H197" s="691"/>
      <c r="I197" s="690"/>
      <c r="J197" s="691"/>
      <c r="K197" s="690"/>
      <c r="L197" s="691"/>
      <c r="M197" s="696">
        <f t="shared" si="4"/>
        <v>0</v>
      </c>
      <c r="N197" s="698">
        <f t="shared" si="5"/>
        <v>0</v>
      </c>
      <c r="O197" s="698"/>
      <c r="P197" s="583"/>
    </row>
    <row r="198" spans="1:16" ht="86.25" customHeight="1">
      <c r="A198" s="706" t="s">
        <v>223</v>
      </c>
      <c r="B198" s="707"/>
      <c r="C198" s="690"/>
      <c r="D198" s="691"/>
      <c r="E198" s="690"/>
      <c r="F198" s="691"/>
      <c r="G198" s="690"/>
      <c r="H198" s="691"/>
      <c r="I198" s="690"/>
      <c r="J198" s="691"/>
      <c r="K198" s="690"/>
      <c r="L198" s="691"/>
      <c r="M198" s="696">
        <f>SUM(C198:L198)</f>
        <v>0</v>
      </c>
      <c r="N198" s="698">
        <f t="shared" si="5"/>
        <v>0</v>
      </c>
      <c r="O198" s="698"/>
      <c r="P198" s="583"/>
    </row>
    <row r="199" spans="1:16" ht="15">
      <c r="A199" s="703" t="s">
        <v>281</v>
      </c>
      <c r="B199" s="704"/>
      <c r="C199" s="704"/>
      <c r="D199" s="704"/>
      <c r="E199" s="704"/>
      <c r="F199" s="704"/>
      <c r="G199" s="704"/>
      <c r="H199" s="704"/>
      <c r="I199" s="704"/>
      <c r="J199" s="704"/>
      <c r="K199" s="704"/>
      <c r="L199" s="705"/>
      <c r="M199" s="696">
        <f>SUM(M189:M198)</f>
        <v>0</v>
      </c>
      <c r="N199" s="698">
        <f>SUM(N189:O198)</f>
        <v>0</v>
      </c>
      <c r="O199" s="698"/>
      <c r="P199" s="583"/>
    </row>
    <row r="200" spans="1:16" ht="15">
      <c r="A200" s="703" t="s">
        <v>282</v>
      </c>
      <c r="B200" s="704"/>
      <c r="C200" s="704"/>
      <c r="D200" s="704"/>
      <c r="E200" s="704"/>
      <c r="F200" s="704"/>
      <c r="G200" s="704"/>
      <c r="H200" s="704"/>
      <c r="I200" s="704"/>
      <c r="J200" s="704"/>
      <c r="K200" s="704"/>
      <c r="L200" s="705"/>
      <c r="M200" s="696">
        <v>0</v>
      </c>
      <c r="N200" s="698">
        <v>0</v>
      </c>
      <c r="O200" s="698"/>
      <c r="P200" s="583"/>
    </row>
    <row r="201" spans="1:16" ht="15">
      <c r="A201" s="5"/>
      <c r="B201" s="5"/>
      <c r="C201" s="6"/>
      <c r="D201" s="6"/>
      <c r="E201" s="6"/>
      <c r="F201" s="6"/>
      <c r="G201" s="6"/>
      <c r="H201" s="27"/>
      <c r="I201" s="27"/>
      <c r="J201" s="6"/>
      <c r="K201" s="6"/>
      <c r="L201" s="6"/>
      <c r="M201" s="6"/>
      <c r="N201" s="6"/>
      <c r="P201" s="583"/>
    </row>
    <row r="202" spans="1:16" ht="15">
      <c r="A202" s="701" t="s">
        <v>190</v>
      </c>
      <c r="B202" s="702"/>
      <c r="C202" s="702"/>
      <c r="D202" s="702"/>
      <c r="E202" s="702"/>
      <c r="F202" s="702"/>
      <c r="G202" s="702"/>
      <c r="H202" s="702"/>
      <c r="I202" s="702"/>
      <c r="J202" s="702"/>
      <c r="K202" s="702"/>
      <c r="L202" s="702"/>
      <c r="M202" s="702"/>
      <c r="N202" s="702"/>
      <c r="O202" s="702"/>
      <c r="P202" s="583"/>
    </row>
    <row r="203" spans="1:256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26"/>
      <c r="P203" s="58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1:16" ht="16.5">
      <c r="A204" s="701" t="s">
        <v>21</v>
      </c>
      <c r="B204" s="702"/>
      <c r="C204" s="702"/>
      <c r="D204" s="702"/>
      <c r="E204" s="702"/>
      <c r="F204" s="702"/>
      <c r="G204" s="702"/>
      <c r="H204" s="702"/>
      <c r="I204" s="702"/>
      <c r="J204" s="702"/>
      <c r="K204" s="702"/>
      <c r="L204" s="702"/>
      <c r="M204" s="702"/>
      <c r="N204" s="702"/>
      <c r="O204" s="702"/>
      <c r="P204" s="583"/>
    </row>
    <row r="205" spans="1:16" ht="33.75" customHeight="1">
      <c r="A205" s="694"/>
      <c r="B205" s="694"/>
      <c r="C205" s="695" t="s">
        <v>182</v>
      </c>
      <c r="D205" s="695"/>
      <c r="E205" s="696" t="s">
        <v>189</v>
      </c>
      <c r="F205" s="697"/>
      <c r="G205" s="696" t="s">
        <v>149</v>
      </c>
      <c r="H205" s="697"/>
      <c r="I205" s="696" t="s">
        <v>150</v>
      </c>
      <c r="J205" s="697"/>
      <c r="K205" s="696" t="s">
        <v>212</v>
      </c>
      <c r="L205" s="697"/>
      <c r="M205" s="696" t="s">
        <v>151</v>
      </c>
      <c r="N205" s="698"/>
      <c r="O205" s="698"/>
      <c r="P205" s="583"/>
    </row>
    <row r="206" spans="1:16" ht="18">
      <c r="A206" s="686" t="s">
        <v>22</v>
      </c>
      <c r="B206" s="686"/>
      <c r="C206" s="690">
        <v>0</v>
      </c>
      <c r="D206" s="691"/>
      <c r="E206" s="690">
        <v>0</v>
      </c>
      <c r="F206" s="691"/>
      <c r="G206" s="690">
        <v>0</v>
      </c>
      <c r="H206" s="691"/>
      <c r="I206" s="690">
        <v>0</v>
      </c>
      <c r="J206" s="691"/>
      <c r="K206" s="690">
        <v>0</v>
      </c>
      <c r="L206" s="691"/>
      <c r="M206" s="684">
        <f>C206+E206+G206+I206+K206</f>
        <v>0</v>
      </c>
      <c r="N206" s="685"/>
      <c r="O206" s="685"/>
      <c r="P206" s="583"/>
    </row>
    <row r="207" spans="1:16" ht="15">
      <c r="A207" s="686" t="s">
        <v>153</v>
      </c>
      <c r="B207" s="686"/>
      <c r="C207" s="687">
        <f>IF($M$168&lt;&gt;0,C206/$M$168,"")</f>
      </c>
      <c r="D207" s="688"/>
      <c r="E207" s="687">
        <f>IF($M$168&lt;&gt;0,E206/$M$168,"")</f>
      </c>
      <c r="F207" s="688"/>
      <c r="G207" s="687">
        <f>IF($M$168&lt;&gt;0,G206/$M$168,"")</f>
      </c>
      <c r="H207" s="688"/>
      <c r="I207" s="687">
        <f>IF($M$168&lt;&gt;0,I206/$M$168,"")</f>
      </c>
      <c r="J207" s="688"/>
      <c r="K207" s="687">
        <f>IF($M$168&lt;&gt;0,K206/$M$168,"")</f>
      </c>
      <c r="L207" s="688"/>
      <c r="M207" s="684">
        <v>0</v>
      </c>
      <c r="N207" s="685">
        <v>0</v>
      </c>
      <c r="O207" s="685"/>
      <c r="P207" s="583"/>
    </row>
    <row r="208" spans="1:16" ht="15">
      <c r="A208" s="5"/>
      <c r="B208" s="5"/>
      <c r="C208" s="6"/>
      <c r="D208" s="6"/>
      <c r="E208" s="6"/>
      <c r="F208" s="6"/>
      <c r="G208" s="6"/>
      <c r="H208" s="27"/>
      <c r="I208" s="27"/>
      <c r="J208" s="6"/>
      <c r="K208" s="6"/>
      <c r="L208" s="6"/>
      <c r="M208" s="6"/>
      <c r="N208" s="6"/>
      <c r="P208" s="583"/>
    </row>
    <row r="209" spans="1:16" ht="16.5">
      <c r="A209" s="699" t="s">
        <v>283</v>
      </c>
      <c r="B209" s="700"/>
      <c r="C209" s="700"/>
      <c r="D209" s="700"/>
      <c r="E209" s="700"/>
      <c r="F209" s="700"/>
      <c r="G209" s="700"/>
      <c r="H209" s="700"/>
      <c r="I209" s="700"/>
      <c r="J209" s="700"/>
      <c r="K209" s="700"/>
      <c r="L209" s="700"/>
      <c r="M209" s="700"/>
      <c r="N209" s="700"/>
      <c r="O209" s="700"/>
      <c r="P209" s="583"/>
    </row>
    <row r="210" spans="1:16" ht="33" customHeight="1">
      <c r="A210" s="694"/>
      <c r="B210" s="694"/>
      <c r="C210" s="695" t="s">
        <v>182</v>
      </c>
      <c r="D210" s="695"/>
      <c r="E210" s="696" t="s">
        <v>189</v>
      </c>
      <c r="F210" s="697"/>
      <c r="G210" s="696" t="s">
        <v>149</v>
      </c>
      <c r="H210" s="697"/>
      <c r="I210" s="696" t="s">
        <v>150</v>
      </c>
      <c r="J210" s="697"/>
      <c r="K210" s="696" t="s">
        <v>212</v>
      </c>
      <c r="L210" s="697"/>
      <c r="M210" s="696" t="s">
        <v>151</v>
      </c>
      <c r="N210" s="698"/>
      <c r="O210" s="698"/>
      <c r="P210" s="583"/>
    </row>
    <row r="211" spans="1:16" ht="15.75">
      <c r="A211" s="689" t="s">
        <v>30</v>
      </c>
      <c r="B211" s="689"/>
      <c r="C211" s="690">
        <v>0</v>
      </c>
      <c r="D211" s="691"/>
      <c r="E211" s="690">
        <v>0</v>
      </c>
      <c r="F211" s="691"/>
      <c r="G211" s="690">
        <v>0</v>
      </c>
      <c r="H211" s="691"/>
      <c r="I211" s="690">
        <v>0</v>
      </c>
      <c r="J211" s="691"/>
      <c r="K211" s="690">
        <v>0</v>
      </c>
      <c r="L211" s="691"/>
      <c r="M211" s="684">
        <f>C211+E211+G211+I211+K211</f>
        <v>0</v>
      </c>
      <c r="N211" s="685"/>
      <c r="O211" s="685"/>
      <c r="P211" s="583"/>
    </row>
    <row r="212" spans="1:16" ht="15">
      <c r="A212" s="686" t="s">
        <v>153</v>
      </c>
      <c r="B212" s="686"/>
      <c r="C212" s="687">
        <f>IF($M$168&lt;&gt;0,C211/$M$168,"")</f>
      </c>
      <c r="D212" s="688"/>
      <c r="E212" s="687">
        <f>IF($M$168&lt;&gt;0,E211/$M$168,"")</f>
      </c>
      <c r="F212" s="688"/>
      <c r="G212" s="687">
        <f>IF($M$168&lt;&gt;0,G211/$M$168,"")</f>
      </c>
      <c r="H212" s="688"/>
      <c r="I212" s="687">
        <f>IF($M$168&lt;&gt;0,I211/$M$168,"")</f>
      </c>
      <c r="J212" s="688"/>
      <c r="K212" s="687">
        <f>IF($M$168&lt;&gt;0,K211/$M$168,"")</f>
      </c>
      <c r="L212" s="688"/>
      <c r="M212" s="684">
        <v>0</v>
      </c>
      <c r="N212" s="685">
        <v>0</v>
      </c>
      <c r="O212" s="685"/>
      <c r="P212" s="583"/>
    </row>
    <row r="213" spans="1:16" ht="15">
      <c r="A213" s="371"/>
      <c r="B213" s="371"/>
      <c r="C213" s="372"/>
      <c r="D213" s="372"/>
      <c r="E213" s="372"/>
      <c r="F213" s="372"/>
      <c r="G213" s="372"/>
      <c r="H213" s="373"/>
      <c r="I213" s="373"/>
      <c r="J213" s="372"/>
      <c r="K213" s="372"/>
      <c r="L213" s="372"/>
      <c r="M213" s="372"/>
      <c r="N213" s="372"/>
      <c r="O213" s="370"/>
      <c r="P213" s="583"/>
    </row>
    <row r="214" spans="1:16" ht="16.5">
      <c r="A214" s="692" t="s">
        <v>284</v>
      </c>
      <c r="B214" s="693"/>
      <c r="C214" s="693"/>
      <c r="D214" s="693"/>
      <c r="E214" s="693"/>
      <c r="F214" s="693"/>
      <c r="G214" s="693"/>
      <c r="H214" s="693"/>
      <c r="I214" s="693"/>
      <c r="J214" s="693"/>
      <c r="K214" s="693"/>
      <c r="L214" s="693"/>
      <c r="M214" s="693"/>
      <c r="N214" s="693"/>
      <c r="O214" s="693"/>
      <c r="P214" s="583"/>
    </row>
    <row r="215" spans="1:16" ht="28.5" customHeight="1">
      <c r="A215" s="694"/>
      <c r="B215" s="694"/>
      <c r="C215" s="695" t="s">
        <v>182</v>
      </c>
      <c r="D215" s="695"/>
      <c r="E215" s="696" t="s">
        <v>189</v>
      </c>
      <c r="F215" s="697"/>
      <c r="G215" s="696" t="s">
        <v>149</v>
      </c>
      <c r="H215" s="697"/>
      <c r="I215" s="696" t="s">
        <v>150</v>
      </c>
      <c r="J215" s="697"/>
      <c r="K215" s="696" t="s">
        <v>212</v>
      </c>
      <c r="L215" s="697"/>
      <c r="M215" s="696" t="s">
        <v>151</v>
      </c>
      <c r="N215" s="698"/>
      <c r="O215" s="698"/>
      <c r="P215" s="583"/>
    </row>
    <row r="216" spans="1:16" ht="15.75">
      <c r="A216" s="689" t="s">
        <v>30</v>
      </c>
      <c r="B216" s="689"/>
      <c r="C216" s="690">
        <v>0</v>
      </c>
      <c r="D216" s="691"/>
      <c r="E216" s="690">
        <v>0</v>
      </c>
      <c r="F216" s="691"/>
      <c r="G216" s="690">
        <v>0</v>
      </c>
      <c r="H216" s="691"/>
      <c r="I216" s="690">
        <v>0</v>
      </c>
      <c r="J216" s="691"/>
      <c r="K216" s="690">
        <v>0</v>
      </c>
      <c r="L216" s="691"/>
      <c r="M216" s="684">
        <f>C216+E216+G216+I216+K216</f>
        <v>0</v>
      </c>
      <c r="N216" s="685"/>
      <c r="O216" s="685"/>
      <c r="P216" s="583"/>
    </row>
    <row r="217" spans="1:16" ht="15">
      <c r="A217" s="686" t="s">
        <v>153</v>
      </c>
      <c r="B217" s="686"/>
      <c r="C217" s="687">
        <f>IF($M$168&lt;&gt;0,C216/$M$168,"")</f>
      </c>
      <c r="D217" s="688"/>
      <c r="E217" s="687">
        <f>IF($M$168&lt;&gt;0,E216/$M$168,"")</f>
      </c>
      <c r="F217" s="688"/>
      <c r="G217" s="687">
        <f>IF($M$168&lt;&gt;0,G216/$M$168,"")</f>
      </c>
      <c r="H217" s="688"/>
      <c r="I217" s="687">
        <f>IF($M$168&lt;&gt;0,I216/$M$168,"")</f>
      </c>
      <c r="J217" s="688"/>
      <c r="K217" s="687">
        <f>IF($M$168&lt;&gt;0,K216/$M$168,"")</f>
      </c>
      <c r="L217" s="688"/>
      <c r="M217" s="684">
        <v>0</v>
      </c>
      <c r="N217" s="685">
        <v>0</v>
      </c>
      <c r="O217" s="685"/>
      <c r="P217" s="583"/>
    </row>
    <row r="218" spans="1:16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P218" s="583"/>
    </row>
    <row r="219" spans="1:16" ht="15">
      <c r="A219" s="182" t="s">
        <v>295</v>
      </c>
      <c r="B219" s="182"/>
      <c r="C219" s="183">
        <f>C216+E216</f>
        <v>0</v>
      </c>
      <c r="D219" s="87"/>
      <c r="E219" s="87"/>
      <c r="F219" s="680"/>
      <c r="G219" s="681">
        <f>I219</f>
        <v>0</v>
      </c>
      <c r="H219" s="681"/>
      <c r="I219" s="682">
        <f>I216</f>
        <v>0</v>
      </c>
      <c r="J219" s="182"/>
      <c r="P219" s="583"/>
    </row>
    <row r="220" spans="1:16" ht="16.5">
      <c r="A220" s="182" t="s">
        <v>226</v>
      </c>
      <c r="B220" s="182"/>
      <c r="C220" s="551"/>
      <c r="D220" s="552"/>
      <c r="E220" s="552"/>
      <c r="F220" s="553"/>
      <c r="G220" s="683"/>
      <c r="H220" s="683"/>
      <c r="I220" s="683"/>
      <c r="J220" s="683"/>
      <c r="P220" s="583"/>
    </row>
    <row r="221" spans="1:16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P221" s="583"/>
    </row>
    <row r="222" spans="1:16" ht="31.5" customHeight="1">
      <c r="A222" s="615" t="s">
        <v>225</v>
      </c>
      <c r="B222" s="615"/>
      <c r="C222" s="615"/>
      <c r="D222" s="615"/>
      <c r="E222" s="615"/>
      <c r="F222" s="615"/>
      <c r="G222" s="615"/>
      <c r="H222" s="615"/>
      <c r="I222" s="615"/>
      <c r="J222" s="615"/>
      <c r="K222" s="615"/>
      <c r="L222" s="615"/>
      <c r="M222" s="615"/>
      <c r="N222" s="615"/>
      <c r="O222" s="615"/>
      <c r="P222" s="583"/>
    </row>
    <row r="223" spans="1:16" ht="16.5" customHeight="1">
      <c r="A223" s="609" t="s">
        <v>210</v>
      </c>
      <c r="B223" s="609"/>
      <c r="C223" s="609"/>
      <c r="D223" s="609"/>
      <c r="E223" s="609"/>
      <c r="F223" s="609"/>
      <c r="G223" s="609"/>
      <c r="H223" s="609"/>
      <c r="I223" s="609"/>
      <c r="J223" s="609"/>
      <c r="K223" s="609"/>
      <c r="L223" s="609"/>
      <c r="M223" s="609"/>
      <c r="N223" s="609"/>
      <c r="O223" s="609"/>
      <c r="P223" s="583"/>
    </row>
    <row r="224" spans="1:16" ht="27" customHeight="1">
      <c r="A224" s="610" t="s">
        <v>211</v>
      </c>
      <c r="B224" s="610"/>
      <c r="C224" s="610"/>
      <c r="D224" s="610"/>
      <c r="E224" s="610"/>
      <c r="F224" s="610"/>
      <c r="G224" s="610"/>
      <c r="H224" s="610"/>
      <c r="I224" s="610"/>
      <c r="J224" s="610"/>
      <c r="K224" s="610"/>
      <c r="L224" s="610"/>
      <c r="M224" s="610"/>
      <c r="N224" s="610"/>
      <c r="O224" s="610"/>
      <c r="P224" s="583"/>
    </row>
    <row r="225" spans="1:16" ht="15">
      <c r="A225" s="378"/>
      <c r="B225" s="379"/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  <c r="M225" s="379"/>
      <c r="N225" s="379"/>
      <c r="O225" s="370"/>
      <c r="P225" s="583"/>
    </row>
    <row r="226" spans="1:16" ht="15">
      <c r="A226" s="380"/>
      <c r="B226" s="611" t="s">
        <v>136</v>
      </c>
      <c r="C226" s="608"/>
      <c r="D226" s="608"/>
      <c r="E226" s="608"/>
      <c r="F226" s="608"/>
      <c r="G226" s="554"/>
      <c r="H226" s="381"/>
      <c r="I226" s="381"/>
      <c r="J226" s="607" t="s">
        <v>19</v>
      </c>
      <c r="K226" s="607"/>
      <c r="L226" s="607"/>
      <c r="M226" s="607"/>
      <c r="N226" s="555"/>
      <c r="O226" s="380"/>
      <c r="P226" s="583"/>
    </row>
    <row r="227" spans="1:16" ht="15">
      <c r="A227" s="380"/>
      <c r="B227" s="599" t="s">
        <v>192</v>
      </c>
      <c r="C227" s="599"/>
      <c r="D227" s="599"/>
      <c r="E227" s="599"/>
      <c r="F227" s="599"/>
      <c r="G227" s="556"/>
      <c r="H227" s="382"/>
      <c r="I227" s="382"/>
      <c r="J227" s="502"/>
      <c r="K227" s="502"/>
      <c r="L227" s="502"/>
      <c r="M227" s="502"/>
      <c r="N227" s="557"/>
      <c r="O227" s="380"/>
      <c r="P227" s="583"/>
    </row>
    <row r="228" spans="1:16" ht="15">
      <c r="A228" s="380"/>
      <c r="B228" s="503"/>
      <c r="C228" s="503"/>
      <c r="D228" s="503"/>
      <c r="E228" s="503"/>
      <c r="F228" s="503"/>
      <c r="G228" s="558"/>
      <c r="H228" s="382"/>
      <c r="I228" s="382"/>
      <c r="J228" s="502"/>
      <c r="K228" s="502"/>
      <c r="L228" s="502"/>
      <c r="M228" s="502"/>
      <c r="N228" s="557"/>
      <c r="O228" s="380"/>
      <c r="P228" s="583"/>
    </row>
    <row r="229" spans="1:16" ht="15">
      <c r="A229" s="380"/>
      <c r="B229" s="380"/>
      <c r="C229" s="380"/>
      <c r="D229" s="380"/>
      <c r="E229" s="380"/>
      <c r="F229" s="380"/>
      <c r="G229" s="380"/>
      <c r="H229" s="380"/>
      <c r="I229" s="380"/>
      <c r="J229" s="502"/>
      <c r="K229" s="502"/>
      <c r="L229" s="502"/>
      <c r="M229" s="502"/>
      <c r="N229" s="557"/>
      <c r="O229" s="380"/>
      <c r="P229" s="583"/>
    </row>
    <row r="230" spans="1:16" ht="15">
      <c r="A230" s="380"/>
      <c r="B230" s="377"/>
      <c r="C230" s="377"/>
      <c r="D230" s="377"/>
      <c r="E230" s="377"/>
      <c r="F230" s="377"/>
      <c r="G230" s="377"/>
      <c r="H230" s="377"/>
      <c r="I230" s="377"/>
      <c r="J230" s="502"/>
      <c r="K230" s="502"/>
      <c r="L230" s="502"/>
      <c r="M230" s="502"/>
      <c r="N230" s="557"/>
      <c r="O230" s="380"/>
      <c r="P230" s="583"/>
    </row>
    <row r="231" spans="1:16" ht="15">
      <c r="A231" s="380"/>
      <c r="B231" s="377"/>
      <c r="C231" s="377"/>
      <c r="D231" s="377"/>
      <c r="E231" s="377"/>
      <c r="F231" s="377"/>
      <c r="G231" s="377"/>
      <c r="H231" s="377"/>
      <c r="I231" s="377"/>
      <c r="J231" s="386" t="s">
        <v>193</v>
      </c>
      <c r="K231" s="614"/>
      <c r="L231" s="614"/>
      <c r="M231" s="614"/>
      <c r="N231" s="557"/>
      <c r="O231" s="380"/>
      <c r="P231" s="583"/>
    </row>
    <row r="232" spans="1:16" ht="15">
      <c r="A232" s="28"/>
      <c r="B232" s="21"/>
      <c r="C232" s="21"/>
      <c r="D232" s="21"/>
      <c r="E232" s="21"/>
      <c r="F232" s="21"/>
      <c r="G232" s="21"/>
      <c r="H232" s="10"/>
      <c r="I232" s="10"/>
      <c r="J232" s="10"/>
      <c r="K232" s="10"/>
      <c r="L232" s="10"/>
      <c r="M232" s="9"/>
      <c r="N232" s="22"/>
      <c r="P232" s="583"/>
    </row>
    <row r="233" spans="1:14" ht="15">
      <c r="A233" s="28"/>
      <c r="H233" s="28"/>
      <c r="I233" s="28"/>
      <c r="J233" s="28"/>
      <c r="K233" s="28"/>
      <c r="L233" s="28"/>
      <c r="M233" s="28"/>
      <c r="N233" s="28"/>
    </row>
    <row r="234" spans="1:14" ht="15">
      <c r="A234" s="21"/>
      <c r="H234" s="21"/>
      <c r="I234" s="21"/>
      <c r="J234" s="21"/>
      <c r="K234" s="21"/>
      <c r="L234" s="21"/>
      <c r="M234" s="21"/>
      <c r="N234" s="21"/>
    </row>
    <row r="235" spans="1:14" ht="15">
      <c r="A235" s="21"/>
      <c r="H235" s="21"/>
      <c r="I235" s="21"/>
      <c r="J235" s="21"/>
      <c r="K235" s="21"/>
      <c r="L235" s="21"/>
      <c r="M235" s="21"/>
      <c r="N235" s="21"/>
    </row>
    <row r="236" spans="1:14" ht="15">
      <c r="A236" s="21"/>
      <c r="H236" s="21"/>
      <c r="I236" s="21"/>
      <c r="J236" s="21"/>
      <c r="K236" s="21"/>
      <c r="L236" s="21"/>
      <c r="M236" s="21"/>
      <c r="N236" s="21"/>
    </row>
  </sheetData>
  <sheetProtection/>
  <mergeCells count="543">
    <mergeCell ref="A7:D7"/>
    <mergeCell ref="E7:O7"/>
    <mergeCell ref="A2:O3"/>
    <mergeCell ref="A5:O5"/>
    <mergeCell ref="A6:D6"/>
    <mergeCell ref="E6:O6"/>
    <mergeCell ref="E12:O12"/>
    <mergeCell ref="E14:F14"/>
    <mergeCell ref="A8:D8"/>
    <mergeCell ref="E8:O8"/>
    <mergeCell ref="A9:D9"/>
    <mergeCell ref="E9:O9"/>
    <mergeCell ref="A10:D10"/>
    <mergeCell ref="E10:O10"/>
    <mergeCell ref="A17:O17"/>
    <mergeCell ref="A18:O18"/>
    <mergeCell ref="A11:D11"/>
    <mergeCell ref="E11:O11"/>
    <mergeCell ref="A13:D13"/>
    <mergeCell ref="E13:O13"/>
    <mergeCell ref="A14:D14"/>
    <mergeCell ref="K14:L14"/>
    <mergeCell ref="M14:N14"/>
    <mergeCell ref="A12:D12"/>
    <mergeCell ref="A15:D15"/>
    <mergeCell ref="E15:O15"/>
    <mergeCell ref="A16:D16"/>
    <mergeCell ref="E16:O16"/>
    <mergeCell ref="A24:L24"/>
    <mergeCell ref="M24:O24"/>
    <mergeCell ref="A19:L19"/>
    <mergeCell ref="M19:O19"/>
    <mergeCell ref="A20:L20"/>
    <mergeCell ref="M20:O20"/>
    <mergeCell ref="A21:L21"/>
    <mergeCell ref="M21:O21"/>
    <mergeCell ref="A22:L22"/>
    <mergeCell ref="M22:O22"/>
    <mergeCell ref="A23:L23"/>
    <mergeCell ref="M23:O23"/>
    <mergeCell ref="A49:O49"/>
    <mergeCell ref="A50:O54"/>
    <mergeCell ref="B27:L27"/>
    <mergeCell ref="M27:O27"/>
    <mergeCell ref="A29:M29"/>
    <mergeCell ref="A30:M30"/>
    <mergeCell ref="A31:O31"/>
    <mergeCell ref="A33:O33"/>
    <mergeCell ref="A35:O35"/>
    <mergeCell ref="A36:O40"/>
    <mergeCell ref="A42:O42"/>
    <mergeCell ref="A43:O47"/>
    <mergeCell ref="M85:N85"/>
    <mergeCell ref="O85:O86"/>
    <mergeCell ref="C86:F86"/>
    <mergeCell ref="A56:O56"/>
    <mergeCell ref="A57:O61"/>
    <mergeCell ref="A63:O63"/>
    <mergeCell ref="A64:O68"/>
    <mergeCell ref="A70:O70"/>
    <mergeCell ref="A71:O74"/>
    <mergeCell ref="A88:B88"/>
    <mergeCell ref="C88:F88"/>
    <mergeCell ref="H88:J88"/>
    <mergeCell ref="A76:O76"/>
    <mergeCell ref="A77:O80"/>
    <mergeCell ref="A83:O83"/>
    <mergeCell ref="A84:O84"/>
    <mergeCell ref="A85:B86"/>
    <mergeCell ref="C85:J85"/>
    <mergeCell ref="K85:L85"/>
    <mergeCell ref="G86:J86"/>
    <mergeCell ref="A87:B87"/>
    <mergeCell ref="C87:F87"/>
    <mergeCell ref="H87:J87"/>
    <mergeCell ref="A89:B89"/>
    <mergeCell ref="C89:F89"/>
    <mergeCell ref="H89:J89"/>
    <mergeCell ref="A90:B90"/>
    <mergeCell ref="C90:F90"/>
    <mergeCell ref="H90:J90"/>
    <mergeCell ref="A91:B91"/>
    <mergeCell ref="C91:F91"/>
    <mergeCell ref="H91:J91"/>
    <mergeCell ref="A92:B92"/>
    <mergeCell ref="C92:F92"/>
    <mergeCell ref="H92:J92"/>
    <mergeCell ref="A93:B93"/>
    <mergeCell ref="C93:F93"/>
    <mergeCell ref="H93:J93"/>
    <mergeCell ref="A94:B94"/>
    <mergeCell ref="C94:F94"/>
    <mergeCell ref="H94:J94"/>
    <mergeCell ref="A95:B95"/>
    <mergeCell ref="C95:F95"/>
    <mergeCell ref="H95:J95"/>
    <mergeCell ref="A96:B97"/>
    <mergeCell ref="C96:I96"/>
    <mergeCell ref="J96:O96"/>
    <mergeCell ref="C97:I97"/>
    <mergeCell ref="J97:O97"/>
    <mergeCell ref="A103:K103"/>
    <mergeCell ref="L103:M103"/>
    <mergeCell ref="N103:O103"/>
    <mergeCell ref="A98:O98"/>
    <mergeCell ref="A99:B100"/>
    <mergeCell ref="C99:I99"/>
    <mergeCell ref="J99:O99"/>
    <mergeCell ref="C100:I100"/>
    <mergeCell ref="J100:O100"/>
    <mergeCell ref="A101:B101"/>
    <mergeCell ref="C101:I101"/>
    <mergeCell ref="J101:O101"/>
    <mergeCell ref="A102:O102"/>
    <mergeCell ref="A104:B108"/>
    <mergeCell ref="C104:K104"/>
    <mergeCell ref="L104:M104"/>
    <mergeCell ref="N104:O104"/>
    <mergeCell ref="C105:K105"/>
    <mergeCell ref="L105:M105"/>
    <mergeCell ref="N105:O105"/>
    <mergeCell ref="C106:K106"/>
    <mergeCell ref="L106:M106"/>
    <mergeCell ref="N106:O106"/>
    <mergeCell ref="C107:K107"/>
    <mergeCell ref="L107:M107"/>
    <mergeCell ref="N107:O107"/>
    <mergeCell ref="C108:K108"/>
    <mergeCell ref="L108:M108"/>
    <mergeCell ref="N108:O108"/>
    <mergeCell ref="C115:I115"/>
    <mergeCell ref="J115:O115"/>
    <mergeCell ref="A109:O109"/>
    <mergeCell ref="A110:B111"/>
    <mergeCell ref="C110:I110"/>
    <mergeCell ref="J110:O110"/>
    <mergeCell ref="C111:I111"/>
    <mergeCell ref="J111:O111"/>
    <mergeCell ref="A118:K118"/>
    <mergeCell ref="L118:M118"/>
    <mergeCell ref="N118:O118"/>
    <mergeCell ref="A112:B112"/>
    <mergeCell ref="C112:I112"/>
    <mergeCell ref="J112:O112"/>
    <mergeCell ref="A113:O113"/>
    <mergeCell ref="A114:B115"/>
    <mergeCell ref="C114:I114"/>
    <mergeCell ref="J114:O114"/>
    <mergeCell ref="A116:B116"/>
    <mergeCell ref="C116:I116"/>
    <mergeCell ref="J116:O116"/>
    <mergeCell ref="A117:O117"/>
    <mergeCell ref="A119:B123"/>
    <mergeCell ref="C119:K119"/>
    <mergeCell ref="L119:M119"/>
    <mergeCell ref="N119:O119"/>
    <mergeCell ref="C120:K120"/>
    <mergeCell ref="L120:M120"/>
    <mergeCell ref="N120:O120"/>
    <mergeCell ref="C121:K121"/>
    <mergeCell ref="L121:M121"/>
    <mergeCell ref="N121:O121"/>
    <mergeCell ref="C122:K122"/>
    <mergeCell ref="L122:M122"/>
    <mergeCell ref="N122:O122"/>
    <mergeCell ref="C123:K123"/>
    <mergeCell ref="L123:M123"/>
    <mergeCell ref="N123:O123"/>
    <mergeCell ref="A129:K129"/>
    <mergeCell ref="L129:M129"/>
    <mergeCell ref="N129:O129"/>
    <mergeCell ref="A124:O124"/>
    <mergeCell ref="A125:B126"/>
    <mergeCell ref="C125:I125"/>
    <mergeCell ref="J125:O125"/>
    <mergeCell ref="C126:I126"/>
    <mergeCell ref="J126:O126"/>
    <mergeCell ref="A127:B127"/>
    <mergeCell ref="C127:I127"/>
    <mergeCell ref="J127:O127"/>
    <mergeCell ref="A128:O128"/>
    <mergeCell ref="A130:B134"/>
    <mergeCell ref="C130:K130"/>
    <mergeCell ref="L130:M130"/>
    <mergeCell ref="N130:O130"/>
    <mergeCell ref="C131:K131"/>
    <mergeCell ref="L131:M131"/>
    <mergeCell ref="N131:O131"/>
    <mergeCell ref="C132:K132"/>
    <mergeCell ref="L132:M132"/>
    <mergeCell ref="N132:O132"/>
    <mergeCell ref="C133:K133"/>
    <mergeCell ref="L133:M133"/>
    <mergeCell ref="N133:O133"/>
    <mergeCell ref="C134:K134"/>
    <mergeCell ref="L134:M134"/>
    <mergeCell ref="N134:O134"/>
    <mergeCell ref="A135:O135"/>
    <mergeCell ref="A136:B137"/>
    <mergeCell ref="C136:I136"/>
    <mergeCell ref="J136:O136"/>
    <mergeCell ref="C137:I137"/>
    <mergeCell ref="J137:O137"/>
    <mergeCell ref="A143:M143"/>
    <mergeCell ref="A138:B138"/>
    <mergeCell ref="C138:I138"/>
    <mergeCell ref="J138:O138"/>
    <mergeCell ref="A140:B141"/>
    <mergeCell ref="C140:D141"/>
    <mergeCell ref="E140:F140"/>
    <mergeCell ref="G140:H140"/>
    <mergeCell ref="I140:J141"/>
    <mergeCell ref="K140:K141"/>
    <mergeCell ref="N140:O140"/>
    <mergeCell ref="E141:F141"/>
    <mergeCell ref="G141:H141"/>
    <mergeCell ref="L141:M141"/>
    <mergeCell ref="N141:O141"/>
    <mergeCell ref="L140:M140"/>
    <mergeCell ref="E150:F150"/>
    <mergeCell ref="G150:H150"/>
    <mergeCell ref="I150:J150"/>
    <mergeCell ref="K150:L150"/>
    <mergeCell ref="A144:M144"/>
    <mergeCell ref="A145:M145"/>
    <mergeCell ref="A147:O147"/>
    <mergeCell ref="A149:O149"/>
    <mergeCell ref="M150:O150"/>
    <mergeCell ref="A151:B151"/>
    <mergeCell ref="C151:D151"/>
    <mergeCell ref="E151:F151"/>
    <mergeCell ref="G151:H151"/>
    <mergeCell ref="I151:J151"/>
    <mergeCell ref="K151:L151"/>
    <mergeCell ref="M151:O151"/>
    <mergeCell ref="A150:B150"/>
    <mergeCell ref="C150:D150"/>
    <mergeCell ref="E152:F152"/>
    <mergeCell ref="G152:H152"/>
    <mergeCell ref="I152:J152"/>
    <mergeCell ref="K152:L152"/>
    <mergeCell ref="M152:O152"/>
    <mergeCell ref="A153:B153"/>
    <mergeCell ref="C153:D153"/>
    <mergeCell ref="E153:F153"/>
    <mergeCell ref="G153:H153"/>
    <mergeCell ref="I153:J153"/>
    <mergeCell ref="K153:L153"/>
    <mergeCell ref="M153:O153"/>
    <mergeCell ref="A152:B152"/>
    <mergeCell ref="C152:D152"/>
    <mergeCell ref="E154:F154"/>
    <mergeCell ref="G154:H154"/>
    <mergeCell ref="I154:J154"/>
    <mergeCell ref="K154:L154"/>
    <mergeCell ref="M154:O154"/>
    <mergeCell ref="A155:B155"/>
    <mergeCell ref="C155:D155"/>
    <mergeCell ref="E155:F155"/>
    <mergeCell ref="G155:H155"/>
    <mergeCell ref="I155:J155"/>
    <mergeCell ref="K155:L155"/>
    <mergeCell ref="M155:O155"/>
    <mergeCell ref="A154:B154"/>
    <mergeCell ref="C154:D154"/>
    <mergeCell ref="E156:F156"/>
    <mergeCell ref="G156:H156"/>
    <mergeCell ref="I156:J156"/>
    <mergeCell ref="K156:L156"/>
    <mergeCell ref="M156:O156"/>
    <mergeCell ref="A157:B157"/>
    <mergeCell ref="C157:D157"/>
    <mergeCell ref="E157:F157"/>
    <mergeCell ref="G157:H157"/>
    <mergeCell ref="I157:J157"/>
    <mergeCell ref="K157:L157"/>
    <mergeCell ref="M157:O157"/>
    <mergeCell ref="A156:B156"/>
    <mergeCell ref="C156:D156"/>
    <mergeCell ref="E158:F158"/>
    <mergeCell ref="G158:H158"/>
    <mergeCell ref="I158:J158"/>
    <mergeCell ref="K158:L158"/>
    <mergeCell ref="M158:O158"/>
    <mergeCell ref="A159:B159"/>
    <mergeCell ref="C159:D159"/>
    <mergeCell ref="E159:F159"/>
    <mergeCell ref="G159:H159"/>
    <mergeCell ref="I159:J159"/>
    <mergeCell ref="K159:L159"/>
    <mergeCell ref="M159:O159"/>
    <mergeCell ref="A158:B158"/>
    <mergeCell ref="C158:D158"/>
    <mergeCell ref="A164:O164"/>
    <mergeCell ref="A160:B160"/>
    <mergeCell ref="C160:D160"/>
    <mergeCell ref="E160:F160"/>
    <mergeCell ref="G160:H160"/>
    <mergeCell ref="I160:J160"/>
    <mergeCell ref="K160:L160"/>
    <mergeCell ref="M160:O160"/>
    <mergeCell ref="A161:L161"/>
    <mergeCell ref="M161:O161"/>
    <mergeCell ref="A162:L162"/>
    <mergeCell ref="M162:O162"/>
    <mergeCell ref="A166:O166"/>
    <mergeCell ref="A167:B167"/>
    <mergeCell ref="C167:D167"/>
    <mergeCell ref="E167:F167"/>
    <mergeCell ref="G167:H167"/>
    <mergeCell ref="I167:J167"/>
    <mergeCell ref="K167:L167"/>
    <mergeCell ref="M167:O167"/>
    <mergeCell ref="E168:F168"/>
    <mergeCell ref="G168:H168"/>
    <mergeCell ref="I168:J168"/>
    <mergeCell ref="K168:L168"/>
    <mergeCell ref="M168:O168"/>
    <mergeCell ref="A169:B169"/>
    <mergeCell ref="C169:D169"/>
    <mergeCell ref="E169:F169"/>
    <mergeCell ref="G169:H169"/>
    <mergeCell ref="I169:J169"/>
    <mergeCell ref="K169:L169"/>
    <mergeCell ref="M169:O169"/>
    <mergeCell ref="A168:B168"/>
    <mergeCell ref="C168:D168"/>
    <mergeCell ref="A171:O171"/>
    <mergeCell ref="A172:B172"/>
    <mergeCell ref="C172:D172"/>
    <mergeCell ref="E172:F172"/>
    <mergeCell ref="G172:H172"/>
    <mergeCell ref="I172:J172"/>
    <mergeCell ref="K172:L172"/>
    <mergeCell ref="M172:O172"/>
    <mergeCell ref="E173:F173"/>
    <mergeCell ref="G173:H173"/>
    <mergeCell ref="I173:J173"/>
    <mergeCell ref="K173:L173"/>
    <mergeCell ref="M173:O173"/>
    <mergeCell ref="A174:B174"/>
    <mergeCell ref="C174:D174"/>
    <mergeCell ref="E174:F174"/>
    <mergeCell ref="G174:H174"/>
    <mergeCell ref="I174:J174"/>
    <mergeCell ref="K174:L174"/>
    <mergeCell ref="M174:O174"/>
    <mergeCell ref="A173:B173"/>
    <mergeCell ref="C173:D173"/>
    <mergeCell ref="I178:J178"/>
    <mergeCell ref="K178:L178"/>
    <mergeCell ref="A176:O176"/>
    <mergeCell ref="A177:B177"/>
    <mergeCell ref="C177:D177"/>
    <mergeCell ref="E177:F177"/>
    <mergeCell ref="G177:H177"/>
    <mergeCell ref="I177:J177"/>
    <mergeCell ref="K177:L177"/>
    <mergeCell ref="M177:O177"/>
    <mergeCell ref="A178:B178"/>
    <mergeCell ref="C178:D178"/>
    <mergeCell ref="E178:F178"/>
    <mergeCell ref="G178:H178"/>
    <mergeCell ref="G188:H188"/>
    <mergeCell ref="I188:J188"/>
    <mergeCell ref="M178:O178"/>
    <mergeCell ref="A179:B179"/>
    <mergeCell ref="C179:D179"/>
    <mergeCell ref="E179:F179"/>
    <mergeCell ref="G179:H179"/>
    <mergeCell ref="I179:J179"/>
    <mergeCell ref="K179:L179"/>
    <mergeCell ref="M179:O179"/>
    <mergeCell ref="I189:J189"/>
    <mergeCell ref="K189:L189"/>
    <mergeCell ref="A181:O181"/>
    <mergeCell ref="A182:O182"/>
    <mergeCell ref="A183:O183"/>
    <mergeCell ref="A185:O185"/>
    <mergeCell ref="A187:O187"/>
    <mergeCell ref="A188:B188"/>
    <mergeCell ref="C188:D188"/>
    <mergeCell ref="E188:F188"/>
    <mergeCell ref="A189:B189"/>
    <mergeCell ref="C189:D189"/>
    <mergeCell ref="E189:F189"/>
    <mergeCell ref="G189:H189"/>
    <mergeCell ref="K188:L188"/>
    <mergeCell ref="M188:O188"/>
    <mergeCell ref="M189:O189"/>
    <mergeCell ref="M190:O190"/>
    <mergeCell ref="I191:J191"/>
    <mergeCell ref="K191:L191"/>
    <mergeCell ref="E190:F190"/>
    <mergeCell ref="G190:H190"/>
    <mergeCell ref="I190:J190"/>
    <mergeCell ref="K190:L190"/>
    <mergeCell ref="A191:B191"/>
    <mergeCell ref="C191:D191"/>
    <mergeCell ref="E191:F191"/>
    <mergeCell ref="G191:H191"/>
    <mergeCell ref="M191:O191"/>
    <mergeCell ref="A190:B190"/>
    <mergeCell ref="C190:D190"/>
    <mergeCell ref="K193:L193"/>
    <mergeCell ref="M193:O193"/>
    <mergeCell ref="A192:B192"/>
    <mergeCell ref="C192:D192"/>
    <mergeCell ref="E192:F192"/>
    <mergeCell ref="G192:H192"/>
    <mergeCell ref="I192:J192"/>
    <mergeCell ref="M194:O194"/>
    <mergeCell ref="K192:L192"/>
    <mergeCell ref="E194:F194"/>
    <mergeCell ref="G194:H194"/>
    <mergeCell ref="I194:J194"/>
    <mergeCell ref="K194:L194"/>
    <mergeCell ref="M192:O192"/>
    <mergeCell ref="K195:L195"/>
    <mergeCell ref="A193:B193"/>
    <mergeCell ref="C193:D193"/>
    <mergeCell ref="E193:F193"/>
    <mergeCell ref="G193:H193"/>
    <mergeCell ref="I193:J193"/>
    <mergeCell ref="C195:D195"/>
    <mergeCell ref="E195:F195"/>
    <mergeCell ref="G195:H195"/>
    <mergeCell ref="I195:J195"/>
    <mergeCell ref="M196:O196"/>
    <mergeCell ref="M195:O195"/>
    <mergeCell ref="A194:B194"/>
    <mergeCell ref="C194:D194"/>
    <mergeCell ref="A196:B196"/>
    <mergeCell ref="C196:D196"/>
    <mergeCell ref="E196:F196"/>
    <mergeCell ref="G196:H196"/>
    <mergeCell ref="I196:J196"/>
    <mergeCell ref="A195:B195"/>
    <mergeCell ref="K196:L196"/>
    <mergeCell ref="E198:F198"/>
    <mergeCell ref="G198:H198"/>
    <mergeCell ref="I198:J198"/>
    <mergeCell ref="K198:L198"/>
    <mergeCell ref="K197:L197"/>
    <mergeCell ref="A202:O202"/>
    <mergeCell ref="A198:B198"/>
    <mergeCell ref="C198:D198"/>
    <mergeCell ref="A197:B197"/>
    <mergeCell ref="C197:D197"/>
    <mergeCell ref="E197:F197"/>
    <mergeCell ref="G197:H197"/>
    <mergeCell ref="I197:J197"/>
    <mergeCell ref="M197:O197"/>
    <mergeCell ref="M198:O198"/>
    <mergeCell ref="A199:L199"/>
    <mergeCell ref="M199:O199"/>
    <mergeCell ref="A200:L200"/>
    <mergeCell ref="M200:O200"/>
    <mergeCell ref="A204:O204"/>
    <mergeCell ref="A205:B205"/>
    <mergeCell ref="C205:D205"/>
    <mergeCell ref="E205:F205"/>
    <mergeCell ref="G205:H205"/>
    <mergeCell ref="I205:J205"/>
    <mergeCell ref="M205:O205"/>
    <mergeCell ref="K205:L205"/>
    <mergeCell ref="E206:F206"/>
    <mergeCell ref="G206:H206"/>
    <mergeCell ref="I206:J206"/>
    <mergeCell ref="K206:L206"/>
    <mergeCell ref="M206:O206"/>
    <mergeCell ref="A207:B207"/>
    <mergeCell ref="C207:D207"/>
    <mergeCell ref="E207:F207"/>
    <mergeCell ref="G207:H207"/>
    <mergeCell ref="I207:J207"/>
    <mergeCell ref="K207:L207"/>
    <mergeCell ref="M207:O207"/>
    <mergeCell ref="A206:B206"/>
    <mergeCell ref="C206:D206"/>
    <mergeCell ref="A209:O209"/>
    <mergeCell ref="A210:B210"/>
    <mergeCell ref="C210:D210"/>
    <mergeCell ref="E210:F210"/>
    <mergeCell ref="G210:H210"/>
    <mergeCell ref="I210:J210"/>
    <mergeCell ref="K210:L210"/>
    <mergeCell ref="M210:O210"/>
    <mergeCell ref="E211:F211"/>
    <mergeCell ref="G211:H211"/>
    <mergeCell ref="I211:J211"/>
    <mergeCell ref="K211:L211"/>
    <mergeCell ref="M211:O211"/>
    <mergeCell ref="A212:B212"/>
    <mergeCell ref="C212:D212"/>
    <mergeCell ref="E212:F212"/>
    <mergeCell ref="G212:H212"/>
    <mergeCell ref="I212:J212"/>
    <mergeCell ref="K212:L212"/>
    <mergeCell ref="M212:O212"/>
    <mergeCell ref="A211:B211"/>
    <mergeCell ref="C211:D211"/>
    <mergeCell ref="A214:O214"/>
    <mergeCell ref="A215:B215"/>
    <mergeCell ref="C215:D215"/>
    <mergeCell ref="E215:F215"/>
    <mergeCell ref="G215:H215"/>
    <mergeCell ref="I215:J215"/>
    <mergeCell ref="K215:L215"/>
    <mergeCell ref="M215:O215"/>
    <mergeCell ref="E216:F216"/>
    <mergeCell ref="G216:H216"/>
    <mergeCell ref="I216:J216"/>
    <mergeCell ref="K216:L216"/>
    <mergeCell ref="M216:O216"/>
    <mergeCell ref="A217:B217"/>
    <mergeCell ref="C217:D217"/>
    <mergeCell ref="E217:F217"/>
    <mergeCell ref="G217:H217"/>
    <mergeCell ref="I217:J217"/>
    <mergeCell ref="K217:L217"/>
    <mergeCell ref="M217:O217"/>
    <mergeCell ref="A216:B216"/>
    <mergeCell ref="C216:D216"/>
    <mergeCell ref="J227:M230"/>
    <mergeCell ref="B228:F228"/>
    <mergeCell ref="A219:B219"/>
    <mergeCell ref="C219:F219"/>
    <mergeCell ref="G219:H219"/>
    <mergeCell ref="I219:J219"/>
    <mergeCell ref="A220:B220"/>
    <mergeCell ref="G220:H220"/>
    <mergeCell ref="I220:J220"/>
    <mergeCell ref="G14:J14"/>
    <mergeCell ref="A25:L25"/>
    <mergeCell ref="M25:O25"/>
    <mergeCell ref="K231:M231"/>
    <mergeCell ref="A222:O222"/>
    <mergeCell ref="A223:O223"/>
    <mergeCell ref="A224:O224"/>
    <mergeCell ref="B226:F226"/>
    <mergeCell ref="J226:M226"/>
    <mergeCell ref="B227:F227"/>
  </mergeCells>
  <printOptions/>
  <pageMargins left="0.7" right="0.7" top="0.75" bottom="0.75" header="0.3" footer="0.3"/>
  <pageSetup horizontalDpi="600" verticalDpi="600" orientation="portrait" paperSize="9" scale="74" r:id="rId1"/>
  <rowBreaks count="4" manualBreakCount="4">
    <brk id="32" max="14" man="1"/>
    <brk id="82" max="14" man="1"/>
    <brk id="146" max="14" man="1"/>
    <brk id="184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L112"/>
  <sheetViews>
    <sheetView view="pageBreakPreview" zoomScale="60" zoomScaleNormal="75" zoomScalePageLayoutView="85" workbookViewId="0" topLeftCell="A37">
      <selection activeCell="C55" sqref="C55:J55"/>
    </sheetView>
  </sheetViews>
  <sheetFormatPr defaultColWidth="8.796875" defaultRowHeight="14.25"/>
  <cols>
    <col min="1" max="1" width="1" style="88" customWidth="1"/>
    <col min="2" max="2" width="4.19921875" style="88" customWidth="1"/>
    <col min="3" max="3" width="27" style="88" customWidth="1"/>
    <col min="4" max="4" width="15.09765625" style="88" customWidth="1"/>
    <col min="5" max="5" width="14.8984375" style="88" customWidth="1"/>
    <col min="6" max="6" width="12.59765625" style="88" customWidth="1"/>
    <col min="7" max="7" width="10.19921875" style="88" customWidth="1"/>
    <col min="8" max="8" width="11.5" style="88" customWidth="1"/>
    <col min="9" max="9" width="10.59765625" style="88" customWidth="1"/>
    <col min="10" max="10" width="19.3984375" style="88" customWidth="1"/>
    <col min="11" max="16384" width="9" style="88" customWidth="1"/>
  </cols>
  <sheetData>
    <row r="1" spans="2:10" ht="18.75" customHeight="1">
      <c r="B1" s="860" t="s">
        <v>89</v>
      </c>
      <c r="C1" s="860"/>
      <c r="D1" s="860"/>
      <c r="E1" s="860"/>
      <c r="F1" s="860"/>
      <c r="G1" s="860"/>
      <c r="H1" s="860"/>
      <c r="I1" s="860"/>
      <c r="J1" s="860"/>
    </row>
    <row r="2" spans="2:11" ht="18.75">
      <c r="B2" s="89"/>
      <c r="C2" s="861" t="s">
        <v>323</v>
      </c>
      <c r="D2" s="861"/>
      <c r="E2" s="861"/>
      <c r="F2" s="861"/>
      <c r="G2" s="861"/>
      <c r="H2" s="861"/>
      <c r="I2" s="861"/>
      <c r="J2" s="861"/>
      <c r="K2" s="90"/>
    </row>
    <row r="3" spans="2:11" ht="4.5" customHeight="1" thickBot="1">
      <c r="B3" s="91"/>
      <c r="C3" s="13"/>
      <c r="D3" s="13"/>
      <c r="E3" s="13"/>
      <c r="F3" s="13"/>
      <c r="G3" s="92"/>
      <c r="H3" s="92"/>
      <c r="K3" s="92"/>
    </row>
    <row r="4" spans="2:11" ht="16.5" thickBot="1">
      <c r="B4" s="93" t="s">
        <v>324</v>
      </c>
      <c r="C4" s="842" t="s">
        <v>325</v>
      </c>
      <c r="D4" s="842"/>
      <c r="E4" s="842"/>
      <c r="F4" s="842"/>
      <c r="G4" s="842"/>
      <c r="H4" s="842"/>
      <c r="I4" s="842"/>
      <c r="J4" s="843"/>
      <c r="K4" s="16"/>
    </row>
    <row r="5" spans="2:10" ht="60">
      <c r="B5" s="862" t="s">
        <v>326</v>
      </c>
      <c r="C5" s="864" t="s">
        <v>327</v>
      </c>
      <c r="D5" s="848"/>
      <c r="E5" s="96" t="s">
        <v>328</v>
      </c>
      <c r="F5" s="97" t="s">
        <v>24</v>
      </c>
      <c r="G5" s="98" t="s">
        <v>329</v>
      </c>
      <c r="H5" s="98" t="s">
        <v>330</v>
      </c>
      <c r="I5" s="99" t="s">
        <v>331</v>
      </c>
      <c r="J5" s="100" t="s">
        <v>332</v>
      </c>
    </row>
    <row r="6" spans="2:10" ht="63.75" thickBot="1">
      <c r="B6" s="863"/>
      <c r="C6" s="865"/>
      <c r="D6" s="849"/>
      <c r="E6" s="102" t="s">
        <v>23</v>
      </c>
      <c r="F6" s="103" t="s">
        <v>333</v>
      </c>
      <c r="G6" s="102" t="s">
        <v>23</v>
      </c>
      <c r="H6" s="102" t="s">
        <v>334</v>
      </c>
      <c r="I6" s="104" t="s">
        <v>335</v>
      </c>
      <c r="J6" s="101" t="s">
        <v>336</v>
      </c>
    </row>
    <row r="7" spans="2:10" ht="15" customHeight="1">
      <c r="B7" s="878" t="s">
        <v>122</v>
      </c>
      <c r="C7" s="879" t="s">
        <v>337</v>
      </c>
      <c r="D7" s="880"/>
      <c r="E7" s="854"/>
      <c r="F7" s="388"/>
      <c r="G7" s="856"/>
      <c r="H7" s="854"/>
      <c r="I7" s="858"/>
      <c r="J7" s="866">
        <f>H7*I7</f>
        <v>0</v>
      </c>
    </row>
    <row r="8" spans="2:10" ht="15" customHeight="1">
      <c r="B8" s="869"/>
      <c r="C8" s="881"/>
      <c r="D8" s="882"/>
      <c r="E8" s="855"/>
      <c r="F8" s="392"/>
      <c r="G8" s="857"/>
      <c r="H8" s="855"/>
      <c r="I8" s="859"/>
      <c r="J8" s="867"/>
    </row>
    <row r="9" spans="2:10" ht="15" customHeight="1">
      <c r="B9" s="868" t="s">
        <v>123</v>
      </c>
      <c r="C9" s="870" t="s">
        <v>338</v>
      </c>
      <c r="D9" s="871"/>
      <c r="E9" s="874"/>
      <c r="F9" s="392"/>
      <c r="G9" s="875"/>
      <c r="H9" s="874"/>
      <c r="I9" s="876"/>
      <c r="J9" s="877">
        <f>H9*I9</f>
        <v>0</v>
      </c>
    </row>
    <row r="10" spans="2:10" ht="15" customHeight="1">
      <c r="B10" s="869"/>
      <c r="C10" s="872"/>
      <c r="D10" s="873"/>
      <c r="E10" s="855"/>
      <c r="F10" s="392"/>
      <c r="G10" s="857"/>
      <c r="H10" s="855"/>
      <c r="I10" s="859"/>
      <c r="J10" s="867"/>
    </row>
    <row r="11" spans="2:10" ht="15" customHeight="1">
      <c r="B11" s="868" t="s">
        <v>125</v>
      </c>
      <c r="C11" s="870" t="s">
        <v>339</v>
      </c>
      <c r="D11" s="871"/>
      <c r="E11" s="874"/>
      <c r="F11" s="392"/>
      <c r="G11" s="875"/>
      <c r="H11" s="874"/>
      <c r="I11" s="876"/>
      <c r="J11" s="877">
        <f>H11*I11</f>
        <v>0</v>
      </c>
    </row>
    <row r="12" spans="2:10" ht="15" customHeight="1">
      <c r="B12" s="869"/>
      <c r="C12" s="872"/>
      <c r="D12" s="873"/>
      <c r="E12" s="855"/>
      <c r="F12" s="392"/>
      <c r="G12" s="857"/>
      <c r="H12" s="855"/>
      <c r="I12" s="859"/>
      <c r="J12" s="867"/>
    </row>
    <row r="13" spans="2:10" ht="15" customHeight="1">
      <c r="B13" s="868" t="s">
        <v>126</v>
      </c>
      <c r="C13" s="883" t="s">
        <v>340</v>
      </c>
      <c r="D13" s="884"/>
      <c r="E13" s="396"/>
      <c r="F13" s="397"/>
      <c r="G13" s="389"/>
      <c r="H13" s="387"/>
      <c r="I13" s="390"/>
      <c r="J13" s="877">
        <f>H13*I13</f>
        <v>0</v>
      </c>
    </row>
    <row r="14" spans="2:10" ht="15" customHeight="1">
      <c r="B14" s="869"/>
      <c r="C14" s="885"/>
      <c r="D14" s="886"/>
      <c r="E14" s="396"/>
      <c r="F14" s="397"/>
      <c r="G14" s="389"/>
      <c r="H14" s="387"/>
      <c r="I14" s="390"/>
      <c r="J14" s="867"/>
    </row>
    <row r="15" spans="2:10" ht="15" customHeight="1">
      <c r="B15" s="868" t="s">
        <v>127</v>
      </c>
      <c r="C15" s="888" t="s">
        <v>341</v>
      </c>
      <c r="D15" s="889"/>
      <c r="E15" s="874"/>
      <c r="F15" s="392"/>
      <c r="G15" s="875"/>
      <c r="H15" s="874"/>
      <c r="I15" s="876"/>
      <c r="J15" s="877">
        <f>H15*I15</f>
        <v>0</v>
      </c>
    </row>
    <row r="16" spans="2:10" ht="15" customHeight="1" thickBot="1">
      <c r="B16" s="887"/>
      <c r="C16" s="890"/>
      <c r="D16" s="891"/>
      <c r="E16" s="854"/>
      <c r="F16" s="398"/>
      <c r="G16" s="856"/>
      <c r="H16" s="854"/>
      <c r="I16" s="858"/>
      <c r="J16" s="892"/>
    </row>
    <row r="17" spans="2:11" ht="16.5" thickBot="1">
      <c r="B17" s="107" t="s">
        <v>342</v>
      </c>
      <c r="C17" s="893" t="s">
        <v>343</v>
      </c>
      <c r="D17" s="893"/>
      <c r="E17" s="893"/>
      <c r="F17" s="893"/>
      <c r="G17" s="893"/>
      <c r="H17" s="108"/>
      <c r="I17" s="109"/>
      <c r="J17" s="110"/>
      <c r="K17" s="111"/>
    </row>
    <row r="18" spans="2:10" ht="33">
      <c r="B18" s="862" t="s">
        <v>344</v>
      </c>
      <c r="C18" s="864" t="s">
        <v>327</v>
      </c>
      <c r="D18" s="894" t="s">
        <v>345</v>
      </c>
      <c r="E18" s="894"/>
      <c r="F18" s="98" t="s">
        <v>25</v>
      </c>
      <c r="G18" s="98" t="s">
        <v>346</v>
      </c>
      <c r="H18" s="98" t="s">
        <v>347</v>
      </c>
      <c r="I18" s="99" t="s">
        <v>331</v>
      </c>
      <c r="J18" s="100" t="s">
        <v>332</v>
      </c>
    </row>
    <row r="19" spans="2:10" ht="35.25" thickBot="1">
      <c r="B19" s="863"/>
      <c r="C19" s="865"/>
      <c r="D19" s="849" t="s">
        <v>348</v>
      </c>
      <c r="E19" s="849"/>
      <c r="F19" s="102" t="s">
        <v>26</v>
      </c>
      <c r="G19" s="102" t="s">
        <v>349</v>
      </c>
      <c r="H19" s="102" t="s">
        <v>334</v>
      </c>
      <c r="I19" s="104" t="s">
        <v>335</v>
      </c>
      <c r="J19" s="101" t="s">
        <v>336</v>
      </c>
    </row>
    <row r="20" spans="2:10" ht="15" customHeight="1">
      <c r="B20" s="895" t="s">
        <v>137</v>
      </c>
      <c r="C20" s="897" t="s">
        <v>350</v>
      </c>
      <c r="D20" s="898"/>
      <c r="E20" s="898"/>
      <c r="F20" s="399"/>
      <c r="G20" s="834"/>
      <c r="H20" s="904"/>
      <c r="I20" s="905"/>
      <c r="J20" s="906">
        <f>H20*I20</f>
        <v>0</v>
      </c>
    </row>
    <row r="21" spans="2:10" ht="15" customHeight="1">
      <c r="B21" s="896"/>
      <c r="C21" s="873"/>
      <c r="D21" s="900"/>
      <c r="E21" s="900"/>
      <c r="F21" s="399"/>
      <c r="G21" s="899"/>
      <c r="H21" s="901"/>
      <c r="I21" s="902"/>
      <c r="J21" s="903"/>
    </row>
    <row r="22" spans="2:10" ht="15" customHeight="1">
      <c r="B22" s="896" t="s">
        <v>123</v>
      </c>
      <c r="C22" s="871" t="s">
        <v>351</v>
      </c>
      <c r="D22" s="900"/>
      <c r="E22" s="900"/>
      <c r="F22" s="404"/>
      <c r="G22" s="899"/>
      <c r="H22" s="901"/>
      <c r="I22" s="902"/>
      <c r="J22" s="903">
        <f>H22*I22</f>
        <v>0</v>
      </c>
    </row>
    <row r="23" spans="2:12" ht="15" customHeight="1">
      <c r="B23" s="896"/>
      <c r="C23" s="873"/>
      <c r="D23" s="900"/>
      <c r="E23" s="900"/>
      <c r="F23" s="399"/>
      <c r="G23" s="899"/>
      <c r="H23" s="901"/>
      <c r="I23" s="902"/>
      <c r="J23" s="903"/>
      <c r="L23" s="114"/>
    </row>
    <row r="24" spans="2:10" ht="15" customHeight="1">
      <c r="B24" s="896" t="s">
        <v>125</v>
      </c>
      <c r="C24" s="871" t="s">
        <v>352</v>
      </c>
      <c r="D24" s="900"/>
      <c r="E24" s="900"/>
      <c r="F24" s="404"/>
      <c r="G24" s="899"/>
      <c r="H24" s="901"/>
      <c r="I24" s="902"/>
      <c r="J24" s="903">
        <f>H24*I24</f>
        <v>0</v>
      </c>
    </row>
    <row r="25" spans="2:10" ht="15" customHeight="1">
      <c r="B25" s="896"/>
      <c r="C25" s="873"/>
      <c r="D25" s="900"/>
      <c r="E25" s="900"/>
      <c r="F25" s="399"/>
      <c r="G25" s="899"/>
      <c r="H25" s="901"/>
      <c r="I25" s="902"/>
      <c r="J25" s="903"/>
    </row>
    <row r="26" spans="2:10" ht="15" customHeight="1">
      <c r="B26" s="896" t="s">
        <v>126</v>
      </c>
      <c r="C26" s="889" t="s">
        <v>341</v>
      </c>
      <c r="D26" s="900"/>
      <c r="E26" s="900"/>
      <c r="F26" s="404"/>
      <c r="G26" s="899"/>
      <c r="H26" s="901"/>
      <c r="I26" s="902"/>
      <c r="J26" s="903">
        <f>H26*I26</f>
        <v>0</v>
      </c>
    </row>
    <row r="27" spans="2:10" ht="15" customHeight="1" thickBot="1">
      <c r="B27" s="914"/>
      <c r="C27" s="919" t="s">
        <v>341</v>
      </c>
      <c r="D27" s="910"/>
      <c r="E27" s="910"/>
      <c r="F27" s="405"/>
      <c r="G27" s="920"/>
      <c r="H27" s="907"/>
      <c r="I27" s="908"/>
      <c r="J27" s="909"/>
    </row>
    <row r="28" spans="2:10" ht="16.5" thickBot="1">
      <c r="B28" s="116" t="s">
        <v>353</v>
      </c>
      <c r="C28" s="911" t="s">
        <v>354</v>
      </c>
      <c r="D28" s="912"/>
      <c r="E28" s="912"/>
      <c r="F28" s="912"/>
      <c r="G28" s="912"/>
      <c r="H28" s="117"/>
      <c r="I28" s="118"/>
      <c r="J28" s="119"/>
    </row>
    <row r="29" spans="2:10" ht="47.25">
      <c r="B29" s="913" t="s">
        <v>344</v>
      </c>
      <c r="C29" s="915" t="s">
        <v>327</v>
      </c>
      <c r="D29" s="915"/>
      <c r="E29" s="916"/>
      <c r="F29" s="95" t="s">
        <v>355</v>
      </c>
      <c r="G29" s="95" t="s">
        <v>356</v>
      </c>
      <c r="H29" s="95" t="s">
        <v>357</v>
      </c>
      <c r="I29" s="122" t="s">
        <v>358</v>
      </c>
      <c r="J29" s="94" t="s">
        <v>332</v>
      </c>
    </row>
    <row r="30" spans="2:10" ht="16.5" thickBot="1">
      <c r="B30" s="914"/>
      <c r="C30" s="917"/>
      <c r="D30" s="917"/>
      <c r="E30" s="918"/>
      <c r="F30" s="102" t="s">
        <v>349</v>
      </c>
      <c r="G30" s="102" t="s">
        <v>349</v>
      </c>
      <c r="H30" s="102" t="s">
        <v>359</v>
      </c>
      <c r="I30" s="104" t="s">
        <v>360</v>
      </c>
      <c r="J30" s="101" t="s">
        <v>336</v>
      </c>
    </row>
    <row r="31" spans="2:10" ht="19.5" customHeight="1">
      <c r="B31" s="112" t="s">
        <v>122</v>
      </c>
      <c r="C31" s="881" t="s">
        <v>361</v>
      </c>
      <c r="D31" s="881"/>
      <c r="E31" s="882"/>
      <c r="F31" s="393"/>
      <c r="G31" s="393"/>
      <c r="H31" s="400"/>
      <c r="I31" s="408"/>
      <c r="J31" s="409"/>
    </row>
    <row r="32" spans="2:10" ht="19.5" customHeight="1">
      <c r="B32" s="113" t="s">
        <v>123</v>
      </c>
      <c r="C32" s="921" t="s">
        <v>362</v>
      </c>
      <c r="D32" s="921"/>
      <c r="E32" s="922"/>
      <c r="F32" s="410"/>
      <c r="G32" s="410"/>
      <c r="H32" s="402"/>
      <c r="I32" s="411"/>
      <c r="J32" s="412"/>
    </row>
    <row r="33" spans="2:10" ht="19.5" customHeight="1">
      <c r="B33" s="123" t="s">
        <v>125</v>
      </c>
      <c r="C33" s="923" t="s">
        <v>651</v>
      </c>
      <c r="D33" s="921"/>
      <c r="E33" s="922"/>
      <c r="F33" s="413"/>
      <c r="G33" s="413"/>
      <c r="H33" s="414"/>
      <c r="I33" s="415"/>
      <c r="J33" s="416"/>
    </row>
    <row r="34" spans="2:10" ht="19.5" customHeight="1" thickBot="1">
      <c r="B34" s="115" t="s">
        <v>126</v>
      </c>
      <c r="C34" s="924" t="s">
        <v>341</v>
      </c>
      <c r="D34" s="924"/>
      <c r="E34" s="925"/>
      <c r="F34" s="417"/>
      <c r="G34" s="417"/>
      <c r="H34" s="406"/>
      <c r="I34" s="418"/>
      <c r="J34" s="419"/>
    </row>
    <row r="35" spans="2:10" ht="16.5" thickBot="1">
      <c r="B35" s="116" t="s">
        <v>363</v>
      </c>
      <c r="C35" s="911" t="s">
        <v>364</v>
      </c>
      <c r="D35" s="912"/>
      <c r="E35" s="912"/>
      <c r="F35" s="912"/>
      <c r="G35" s="912"/>
      <c r="H35" s="117"/>
      <c r="I35" s="118"/>
      <c r="J35" s="119"/>
    </row>
    <row r="36" spans="2:10" ht="31.5">
      <c r="B36" s="862" t="s">
        <v>344</v>
      </c>
      <c r="C36" s="864" t="s">
        <v>327</v>
      </c>
      <c r="D36" s="848"/>
      <c r="E36" s="926" t="s">
        <v>365</v>
      </c>
      <c r="F36" s="915"/>
      <c r="G36" s="915"/>
      <c r="H36" s="916"/>
      <c r="I36" s="122" t="s">
        <v>358</v>
      </c>
      <c r="J36" s="94" t="s">
        <v>332</v>
      </c>
    </row>
    <row r="37" spans="2:10" ht="16.5" thickBot="1">
      <c r="B37" s="863"/>
      <c r="C37" s="865"/>
      <c r="D37" s="849"/>
      <c r="E37" s="927"/>
      <c r="F37" s="917"/>
      <c r="G37" s="917"/>
      <c r="H37" s="918"/>
      <c r="I37" s="104" t="s">
        <v>360</v>
      </c>
      <c r="J37" s="101" t="s">
        <v>336</v>
      </c>
    </row>
    <row r="38" spans="2:10" ht="19.5" customHeight="1">
      <c r="B38" s="105" t="s">
        <v>122</v>
      </c>
      <c r="C38" s="873" t="s">
        <v>366</v>
      </c>
      <c r="D38" s="928"/>
      <c r="E38" s="929"/>
      <c r="F38" s="930"/>
      <c r="G38" s="930"/>
      <c r="H38" s="931"/>
      <c r="I38" s="420"/>
      <c r="J38" s="421"/>
    </row>
    <row r="39" spans="2:10" ht="19.5" customHeight="1">
      <c r="B39" s="125" t="s">
        <v>123</v>
      </c>
      <c r="C39" s="932" t="s">
        <v>367</v>
      </c>
      <c r="D39" s="933"/>
      <c r="E39" s="934"/>
      <c r="F39" s="934"/>
      <c r="G39" s="934"/>
      <c r="H39" s="934"/>
      <c r="I39" s="422"/>
      <c r="J39" s="423"/>
    </row>
    <row r="40" spans="2:10" ht="19.5" customHeight="1">
      <c r="B40" s="868" t="s">
        <v>125</v>
      </c>
      <c r="C40" s="888" t="s">
        <v>341</v>
      </c>
      <c r="D40" s="889"/>
      <c r="E40" s="936" t="s">
        <v>368</v>
      </c>
      <c r="F40" s="937"/>
      <c r="G40" s="937"/>
      <c r="H40" s="937"/>
      <c r="I40" s="937"/>
      <c r="J40" s="940"/>
    </row>
    <row r="41" spans="2:10" ht="19.5" customHeight="1" thickBot="1">
      <c r="B41" s="887"/>
      <c r="C41" s="935"/>
      <c r="D41" s="919"/>
      <c r="E41" s="938"/>
      <c r="F41" s="939"/>
      <c r="G41" s="939"/>
      <c r="H41" s="939"/>
      <c r="I41" s="939"/>
      <c r="J41" s="941"/>
    </row>
    <row r="42" spans="2:10" ht="16.5" thickBot="1">
      <c r="B42" s="116" t="s">
        <v>369</v>
      </c>
      <c r="C42" s="911" t="s">
        <v>370</v>
      </c>
      <c r="D42" s="912"/>
      <c r="E42" s="912"/>
      <c r="F42" s="912"/>
      <c r="G42" s="912"/>
      <c r="H42" s="912"/>
      <c r="I42" s="912"/>
      <c r="J42" s="942"/>
    </row>
    <row r="43" spans="2:10" ht="77.25" customHeight="1">
      <c r="B43" s="913" t="s">
        <v>344</v>
      </c>
      <c r="C43" s="864" t="s">
        <v>327</v>
      </c>
      <c r="D43" s="848"/>
      <c r="E43" s="95" t="s">
        <v>371</v>
      </c>
      <c r="F43" s="95" t="s">
        <v>372</v>
      </c>
      <c r="G43" s="126" t="s">
        <v>373</v>
      </c>
      <c r="H43" s="121" t="s">
        <v>374</v>
      </c>
      <c r="I43" s="943" t="s">
        <v>375</v>
      </c>
      <c r="J43" s="120" t="s">
        <v>332</v>
      </c>
    </row>
    <row r="44" spans="2:10" ht="18.75" customHeight="1" thickBot="1">
      <c r="B44" s="914"/>
      <c r="C44" s="865"/>
      <c r="D44" s="849"/>
      <c r="E44" s="127" t="s">
        <v>205</v>
      </c>
      <c r="F44" s="127" t="s">
        <v>205</v>
      </c>
      <c r="G44" s="128" t="s">
        <v>376</v>
      </c>
      <c r="H44" s="128" t="s">
        <v>349</v>
      </c>
      <c r="I44" s="944"/>
      <c r="J44" s="101" t="s">
        <v>336</v>
      </c>
    </row>
    <row r="45" spans="2:10" ht="19.5" customHeight="1">
      <c r="B45" s="105" t="s">
        <v>122</v>
      </c>
      <c r="C45" s="873" t="s">
        <v>377</v>
      </c>
      <c r="D45" s="928"/>
      <c r="E45" s="401"/>
      <c r="F45" s="401"/>
      <c r="G45" s="391"/>
      <c r="H45" s="401"/>
      <c r="I45" s="424"/>
      <c r="J45" s="409"/>
    </row>
    <row r="46" spans="2:10" ht="15.75">
      <c r="B46" s="125" t="s">
        <v>123</v>
      </c>
      <c r="C46" s="932" t="s">
        <v>378</v>
      </c>
      <c r="D46" s="933"/>
      <c r="E46" s="403"/>
      <c r="F46" s="403"/>
      <c r="G46" s="425"/>
      <c r="H46" s="403"/>
      <c r="I46" s="426"/>
      <c r="J46" s="412"/>
    </row>
    <row r="47" spans="2:10" ht="17.25" customHeight="1">
      <c r="B47" s="125" t="s">
        <v>125</v>
      </c>
      <c r="C47" s="932" t="s">
        <v>379</v>
      </c>
      <c r="D47" s="933"/>
      <c r="E47" s="403"/>
      <c r="F47" s="403"/>
      <c r="G47" s="425"/>
      <c r="H47" s="403"/>
      <c r="I47" s="426"/>
      <c r="J47" s="412"/>
    </row>
    <row r="48" spans="2:10" ht="15.75">
      <c r="B48" s="106" t="s">
        <v>126</v>
      </c>
      <c r="C48" s="871" t="s">
        <v>380</v>
      </c>
      <c r="D48" s="945"/>
      <c r="E48" s="427"/>
      <c r="F48" s="427"/>
      <c r="G48" s="394"/>
      <c r="H48" s="427"/>
      <c r="I48" s="395"/>
      <c r="J48" s="416"/>
    </row>
    <row r="49" spans="2:10" ht="15.75">
      <c r="B49" s="129" t="s">
        <v>138</v>
      </c>
      <c r="C49" s="933" t="s">
        <v>381</v>
      </c>
      <c r="D49" s="933"/>
      <c r="E49" s="427"/>
      <c r="F49" s="427"/>
      <c r="G49" s="394"/>
      <c r="H49" s="427"/>
      <c r="I49" s="395"/>
      <c r="J49" s="416"/>
    </row>
    <row r="50" spans="2:10" ht="15.75">
      <c r="B50" s="130" t="s">
        <v>129</v>
      </c>
      <c r="C50" s="946" t="s">
        <v>382</v>
      </c>
      <c r="D50" s="932"/>
      <c r="E50" s="427"/>
      <c r="F50" s="427"/>
      <c r="G50" s="394"/>
      <c r="H50" s="427"/>
      <c r="I50" s="395"/>
      <c r="J50" s="416"/>
    </row>
    <row r="51" spans="2:10" ht="15.75">
      <c r="B51" s="130" t="s">
        <v>130</v>
      </c>
      <c r="C51" s="946" t="s">
        <v>383</v>
      </c>
      <c r="D51" s="932"/>
      <c r="E51" s="427"/>
      <c r="F51" s="427"/>
      <c r="G51" s="394"/>
      <c r="H51" s="427"/>
      <c r="I51" s="395"/>
      <c r="J51" s="416"/>
    </row>
    <row r="52" spans="2:10" ht="15.75">
      <c r="B52" s="130" t="s">
        <v>131</v>
      </c>
      <c r="C52" s="946" t="s">
        <v>384</v>
      </c>
      <c r="D52" s="932"/>
      <c r="E52" s="427"/>
      <c r="F52" s="427"/>
      <c r="G52" s="394"/>
      <c r="H52" s="427"/>
      <c r="I52" s="395"/>
      <c r="J52" s="416"/>
    </row>
    <row r="53" spans="2:10" ht="16.5" thickBot="1">
      <c r="B53" s="131" t="s">
        <v>132</v>
      </c>
      <c r="C53" s="947" t="s">
        <v>341</v>
      </c>
      <c r="D53" s="947"/>
      <c r="E53" s="407"/>
      <c r="F53" s="407"/>
      <c r="G53" s="428"/>
      <c r="H53" s="407"/>
      <c r="I53" s="429"/>
      <c r="J53" s="419"/>
    </row>
    <row r="54" spans="2:10" ht="99" customHeight="1" thickBot="1">
      <c r="B54" s="948" t="s">
        <v>33</v>
      </c>
      <c r="C54" s="949"/>
      <c r="D54" s="949"/>
      <c r="E54" s="949"/>
      <c r="F54" s="949"/>
      <c r="G54" s="949"/>
      <c r="H54" s="949"/>
      <c r="I54" s="949"/>
      <c r="J54" s="897"/>
    </row>
    <row r="55" spans="2:10" ht="16.5" thickBot="1">
      <c r="B55" s="116" t="s">
        <v>385</v>
      </c>
      <c r="C55" s="911" t="s">
        <v>386</v>
      </c>
      <c r="D55" s="912"/>
      <c r="E55" s="912"/>
      <c r="F55" s="912"/>
      <c r="G55" s="912"/>
      <c r="H55" s="912"/>
      <c r="I55" s="912"/>
      <c r="J55" s="942"/>
    </row>
    <row r="56" spans="2:10" ht="15.75">
      <c r="B56" s="913" t="s">
        <v>344</v>
      </c>
      <c r="C56" s="950" t="s">
        <v>327</v>
      </c>
      <c r="D56" s="846"/>
      <c r="E56" s="846" t="s">
        <v>387</v>
      </c>
      <c r="F56" s="846"/>
      <c r="G56" s="846"/>
      <c r="H56" s="846"/>
      <c r="I56" s="952"/>
      <c r="J56" s="120" t="s">
        <v>332</v>
      </c>
    </row>
    <row r="57" spans="2:10" ht="16.5" thickBot="1">
      <c r="B57" s="914"/>
      <c r="C57" s="951"/>
      <c r="D57" s="847"/>
      <c r="E57" s="847"/>
      <c r="F57" s="847"/>
      <c r="G57" s="847"/>
      <c r="H57" s="847"/>
      <c r="I57" s="953"/>
      <c r="J57" s="101" t="s">
        <v>336</v>
      </c>
    </row>
    <row r="58" spans="2:10" ht="27.75" customHeight="1" thickBot="1">
      <c r="B58" s="133" t="s">
        <v>122</v>
      </c>
      <c r="C58" s="954" t="s">
        <v>388</v>
      </c>
      <c r="D58" s="955"/>
      <c r="E58" s="956"/>
      <c r="F58" s="956"/>
      <c r="G58" s="956"/>
      <c r="H58" s="956"/>
      <c r="I58" s="957"/>
      <c r="J58" s="409"/>
    </row>
    <row r="59" spans="2:10" ht="16.5" thickBot="1">
      <c r="B59" s="134" t="s">
        <v>389</v>
      </c>
      <c r="C59" s="958" t="s">
        <v>390</v>
      </c>
      <c r="D59" s="842"/>
      <c r="E59" s="842"/>
      <c r="F59" s="842"/>
      <c r="G59" s="842"/>
      <c r="H59" s="842"/>
      <c r="I59" s="842"/>
      <c r="J59" s="843"/>
    </row>
    <row r="60" spans="2:10" ht="31.5" customHeight="1">
      <c r="B60" s="913" t="s">
        <v>344</v>
      </c>
      <c r="C60" s="950" t="s">
        <v>327</v>
      </c>
      <c r="D60" s="848" t="s">
        <v>391</v>
      </c>
      <c r="E60" s="848"/>
      <c r="F60" s="959" t="s">
        <v>392</v>
      </c>
      <c r="G60" s="864"/>
      <c r="H60" s="959" t="s">
        <v>393</v>
      </c>
      <c r="I60" s="960"/>
      <c r="J60" s="120" t="s">
        <v>332</v>
      </c>
    </row>
    <row r="61" spans="2:10" ht="19.5" thickBot="1">
      <c r="B61" s="914"/>
      <c r="C61" s="951"/>
      <c r="D61" s="961" t="s">
        <v>394</v>
      </c>
      <c r="E61" s="961"/>
      <c r="F61" s="953" t="s">
        <v>376</v>
      </c>
      <c r="G61" s="951"/>
      <c r="H61" s="962" t="s">
        <v>376</v>
      </c>
      <c r="I61" s="963"/>
      <c r="J61" s="101" t="s">
        <v>336</v>
      </c>
    </row>
    <row r="62" spans="2:10" ht="30.75" customHeight="1">
      <c r="B62" s="133" t="s">
        <v>122</v>
      </c>
      <c r="C62" s="135" t="s">
        <v>637</v>
      </c>
      <c r="D62" s="840"/>
      <c r="E62" s="964"/>
      <c r="F62" s="840"/>
      <c r="G62" s="964"/>
      <c r="H62" s="840"/>
      <c r="I62" s="965"/>
      <c r="J62" s="409"/>
    </row>
    <row r="63" spans="2:10" ht="31.5" customHeight="1">
      <c r="B63" s="136" t="s">
        <v>123</v>
      </c>
      <c r="C63" s="137" t="s">
        <v>636</v>
      </c>
      <c r="D63" s="966"/>
      <c r="E63" s="967"/>
      <c r="F63" s="968"/>
      <c r="G63" s="969"/>
      <c r="H63" s="968"/>
      <c r="I63" s="970"/>
      <c r="J63" s="412"/>
    </row>
    <row r="64" spans="2:10" ht="31.5" customHeight="1">
      <c r="B64" s="136" t="s">
        <v>125</v>
      </c>
      <c r="C64" s="137" t="s">
        <v>638</v>
      </c>
      <c r="D64" s="966"/>
      <c r="E64" s="967"/>
      <c r="F64" s="968"/>
      <c r="G64" s="969"/>
      <c r="H64" s="968"/>
      <c r="I64" s="970"/>
      <c r="J64" s="412"/>
    </row>
    <row r="65" spans="2:10" ht="16.5" thickBot="1">
      <c r="B65" s="138" t="s">
        <v>126</v>
      </c>
      <c r="C65" s="139" t="s">
        <v>341</v>
      </c>
      <c r="D65" s="971"/>
      <c r="E65" s="972"/>
      <c r="F65" s="971"/>
      <c r="G65" s="972"/>
      <c r="H65" s="971"/>
      <c r="I65" s="973"/>
      <c r="J65" s="419"/>
    </row>
    <row r="66" spans="2:10" ht="16.5" thickBot="1">
      <c r="B66" s="134" t="s">
        <v>395</v>
      </c>
      <c r="C66" s="958" t="s">
        <v>396</v>
      </c>
      <c r="D66" s="842"/>
      <c r="E66" s="842"/>
      <c r="F66" s="842"/>
      <c r="G66" s="842"/>
      <c r="H66" s="842"/>
      <c r="I66" s="842"/>
      <c r="J66" s="843"/>
    </row>
    <row r="67" spans="2:10" ht="15.75">
      <c r="B67" s="913" t="s">
        <v>344</v>
      </c>
      <c r="C67" s="950" t="s">
        <v>327</v>
      </c>
      <c r="D67" s="95" t="s">
        <v>397</v>
      </c>
      <c r="E67" s="95" t="s">
        <v>398</v>
      </c>
      <c r="F67" s="848" t="s">
        <v>399</v>
      </c>
      <c r="G67" s="848"/>
      <c r="H67" s="848" t="s">
        <v>399</v>
      </c>
      <c r="I67" s="959"/>
      <c r="J67" s="120" t="s">
        <v>332</v>
      </c>
    </row>
    <row r="68" spans="2:10" ht="16.5" thickBot="1">
      <c r="B68" s="914"/>
      <c r="C68" s="951"/>
      <c r="D68" s="127" t="s">
        <v>359</v>
      </c>
      <c r="E68" s="127" t="s">
        <v>360</v>
      </c>
      <c r="F68" s="847" t="s">
        <v>400</v>
      </c>
      <c r="G68" s="847"/>
      <c r="H68" s="847" t="s">
        <v>376</v>
      </c>
      <c r="I68" s="953"/>
      <c r="J68" s="101" t="s">
        <v>336</v>
      </c>
    </row>
    <row r="69" spans="2:10" ht="15.75">
      <c r="B69" s="133" t="s">
        <v>122</v>
      </c>
      <c r="C69" s="140" t="s">
        <v>401</v>
      </c>
      <c r="D69" s="400"/>
      <c r="E69" s="400"/>
      <c r="F69" s="834"/>
      <c r="G69" s="834"/>
      <c r="H69" s="834"/>
      <c r="I69" s="840"/>
      <c r="J69" s="409"/>
    </row>
    <row r="70" spans="2:10" ht="15.75">
      <c r="B70" s="136" t="s">
        <v>123</v>
      </c>
      <c r="C70" s="141" t="s">
        <v>402</v>
      </c>
      <c r="D70" s="402"/>
      <c r="E70" s="402"/>
      <c r="F70" s="899"/>
      <c r="G70" s="899"/>
      <c r="H70" s="899"/>
      <c r="I70" s="966"/>
      <c r="J70" s="412"/>
    </row>
    <row r="71" spans="2:10" ht="16.5" thickBot="1">
      <c r="B71" s="115" t="s">
        <v>125</v>
      </c>
      <c r="C71" s="139" t="s">
        <v>341</v>
      </c>
      <c r="D71" s="406"/>
      <c r="E71" s="406"/>
      <c r="F71" s="920"/>
      <c r="G71" s="920"/>
      <c r="H71" s="920"/>
      <c r="I71" s="971"/>
      <c r="J71" s="419"/>
    </row>
    <row r="72" spans="2:10" ht="16.5" thickBot="1">
      <c r="B72" s="134" t="s">
        <v>403</v>
      </c>
      <c r="C72" s="958" t="s">
        <v>404</v>
      </c>
      <c r="D72" s="842"/>
      <c r="E72" s="842"/>
      <c r="F72" s="842"/>
      <c r="G72" s="842"/>
      <c r="H72" s="842"/>
      <c r="I72" s="842"/>
      <c r="J72" s="843"/>
    </row>
    <row r="73" spans="2:10" ht="31.5" customHeight="1">
      <c r="B73" s="913" t="s">
        <v>344</v>
      </c>
      <c r="C73" s="950" t="s">
        <v>327</v>
      </c>
      <c r="D73" s="95" t="s">
        <v>405</v>
      </c>
      <c r="E73" s="974" t="s">
        <v>406</v>
      </c>
      <c r="F73" s="850" t="s">
        <v>407</v>
      </c>
      <c r="G73" s="850"/>
      <c r="H73" s="850" t="s">
        <v>408</v>
      </c>
      <c r="I73" s="851"/>
      <c r="J73" s="120" t="s">
        <v>332</v>
      </c>
    </row>
    <row r="74" spans="2:10" ht="16.5" thickBot="1">
      <c r="B74" s="914"/>
      <c r="C74" s="951"/>
      <c r="D74" s="127" t="s">
        <v>349</v>
      </c>
      <c r="E74" s="975"/>
      <c r="F74" s="852" t="s">
        <v>205</v>
      </c>
      <c r="G74" s="852"/>
      <c r="H74" s="852" t="s">
        <v>205</v>
      </c>
      <c r="I74" s="853"/>
      <c r="J74" s="101" t="s">
        <v>336</v>
      </c>
    </row>
    <row r="75" spans="2:10" ht="15.75">
      <c r="B75" s="133" t="s">
        <v>122</v>
      </c>
      <c r="C75" s="140" t="s">
        <v>409</v>
      </c>
      <c r="D75" s="400"/>
      <c r="E75" s="431"/>
      <c r="F75" s="976"/>
      <c r="G75" s="976"/>
      <c r="H75" s="976"/>
      <c r="I75" s="977"/>
      <c r="J75" s="409"/>
    </row>
    <row r="76" spans="2:10" ht="15.75">
      <c r="B76" s="136" t="s">
        <v>123</v>
      </c>
      <c r="C76" s="141" t="s">
        <v>410</v>
      </c>
      <c r="D76" s="402"/>
      <c r="E76" s="402"/>
      <c r="F76" s="978"/>
      <c r="G76" s="978"/>
      <c r="H76" s="978"/>
      <c r="I76" s="979"/>
      <c r="J76" s="412"/>
    </row>
    <row r="77" spans="2:10" ht="16.5" thickBot="1">
      <c r="B77" s="115" t="s">
        <v>125</v>
      </c>
      <c r="C77" s="139" t="s">
        <v>341</v>
      </c>
      <c r="D77" s="406"/>
      <c r="E77" s="406"/>
      <c r="F77" s="980"/>
      <c r="G77" s="980"/>
      <c r="H77" s="980"/>
      <c r="I77" s="981"/>
      <c r="J77" s="419"/>
    </row>
    <row r="78" spans="2:10" ht="16.5" thickBot="1">
      <c r="B78" s="93" t="s">
        <v>411</v>
      </c>
      <c r="C78" s="841" t="s">
        <v>412</v>
      </c>
      <c r="D78" s="842"/>
      <c r="E78" s="842"/>
      <c r="F78" s="842"/>
      <c r="G78" s="842"/>
      <c r="H78" s="842"/>
      <c r="I78" s="842"/>
      <c r="J78" s="843"/>
    </row>
    <row r="79" spans="2:10" ht="52.5" customHeight="1">
      <c r="B79" s="844" t="s">
        <v>344</v>
      </c>
      <c r="C79" s="846" t="s">
        <v>327</v>
      </c>
      <c r="D79" s="95" t="s">
        <v>413</v>
      </c>
      <c r="E79" s="848" t="s">
        <v>414</v>
      </c>
      <c r="F79" s="850" t="s">
        <v>407</v>
      </c>
      <c r="G79" s="850"/>
      <c r="H79" s="850" t="s">
        <v>408</v>
      </c>
      <c r="I79" s="851"/>
      <c r="J79" s="120" t="s">
        <v>332</v>
      </c>
    </row>
    <row r="80" spans="2:10" ht="16.5" thickBot="1">
      <c r="B80" s="845"/>
      <c r="C80" s="847"/>
      <c r="D80" s="127" t="s">
        <v>349</v>
      </c>
      <c r="E80" s="849"/>
      <c r="F80" s="852" t="s">
        <v>205</v>
      </c>
      <c r="G80" s="852"/>
      <c r="H80" s="852" t="s">
        <v>205</v>
      </c>
      <c r="I80" s="853"/>
      <c r="J80" s="101" t="s">
        <v>336</v>
      </c>
    </row>
    <row r="81" spans="2:10" ht="43.5" customHeight="1">
      <c r="B81" s="142" t="s">
        <v>122</v>
      </c>
      <c r="C81" s="124" t="s">
        <v>415</v>
      </c>
      <c r="D81" s="430"/>
      <c r="E81" s="400"/>
      <c r="F81" s="834"/>
      <c r="G81" s="834"/>
      <c r="H81" s="834"/>
      <c r="I81" s="840"/>
      <c r="J81" s="409"/>
    </row>
    <row r="82" spans="2:10" ht="40.5" customHeight="1">
      <c r="B82" s="143" t="s">
        <v>123</v>
      </c>
      <c r="C82" s="124" t="s">
        <v>416</v>
      </c>
      <c r="D82" s="402"/>
      <c r="E82" s="402"/>
      <c r="F82" s="899"/>
      <c r="G82" s="899"/>
      <c r="H82" s="899"/>
      <c r="I82" s="966"/>
      <c r="J82" s="412"/>
    </row>
    <row r="83" spans="2:10" ht="16.5" thickBot="1">
      <c r="B83" s="144" t="s">
        <v>125</v>
      </c>
      <c r="C83" s="132" t="s">
        <v>341</v>
      </c>
      <c r="D83" s="406"/>
      <c r="E83" s="406"/>
      <c r="F83" s="920"/>
      <c r="G83" s="920"/>
      <c r="H83" s="920"/>
      <c r="I83" s="971"/>
      <c r="J83" s="419"/>
    </row>
    <row r="84" spans="2:10" ht="16.5" thickBot="1">
      <c r="B84" s="93" t="s">
        <v>417</v>
      </c>
      <c r="C84" s="841" t="s">
        <v>646</v>
      </c>
      <c r="D84" s="842"/>
      <c r="E84" s="842"/>
      <c r="F84" s="842"/>
      <c r="G84" s="842"/>
      <c r="H84" s="842"/>
      <c r="I84" s="842"/>
      <c r="J84" s="843"/>
    </row>
    <row r="85" spans="2:10" ht="52.5" customHeight="1">
      <c r="B85" s="844" t="s">
        <v>344</v>
      </c>
      <c r="C85" s="846" t="s">
        <v>327</v>
      </c>
      <c r="D85" s="95" t="s">
        <v>644</v>
      </c>
      <c r="E85" s="848" t="s">
        <v>645</v>
      </c>
      <c r="F85" s="850" t="s">
        <v>407</v>
      </c>
      <c r="G85" s="850"/>
      <c r="H85" s="850" t="s">
        <v>408</v>
      </c>
      <c r="I85" s="851"/>
      <c r="J85" s="120" t="s">
        <v>332</v>
      </c>
    </row>
    <row r="86" spans="2:10" ht="16.5" thickBot="1">
      <c r="B86" s="845"/>
      <c r="C86" s="847"/>
      <c r="D86" s="127" t="s">
        <v>349</v>
      </c>
      <c r="E86" s="849"/>
      <c r="F86" s="852" t="s">
        <v>205</v>
      </c>
      <c r="G86" s="852"/>
      <c r="H86" s="852" t="s">
        <v>205</v>
      </c>
      <c r="I86" s="853"/>
      <c r="J86" s="101" t="s">
        <v>336</v>
      </c>
    </row>
    <row r="87" spans="2:10" ht="31.5">
      <c r="B87" s="142" t="s">
        <v>122</v>
      </c>
      <c r="C87" s="124" t="s">
        <v>643</v>
      </c>
      <c r="D87" s="430"/>
      <c r="E87" s="400"/>
      <c r="F87" s="834"/>
      <c r="G87" s="834"/>
      <c r="H87" s="834"/>
      <c r="I87" s="840"/>
      <c r="J87" s="409"/>
    </row>
    <row r="88" spans="2:6" ht="15.75" thickBot="1">
      <c r="B88" s="180" t="s">
        <v>418</v>
      </c>
      <c r="C88" s="835" t="s">
        <v>494</v>
      </c>
      <c r="D88" s="836"/>
      <c r="E88" s="836"/>
      <c r="F88" s="837"/>
    </row>
    <row r="89" spans="2:11" ht="18" customHeight="1" thickBot="1">
      <c r="B89" s="159" t="s">
        <v>122</v>
      </c>
      <c r="C89" s="838" t="s">
        <v>488</v>
      </c>
      <c r="D89" s="839" t="s">
        <v>421</v>
      </c>
      <c r="E89" s="193" t="s">
        <v>349</v>
      </c>
      <c r="F89" s="484"/>
      <c r="G89" s="147"/>
      <c r="H89" s="147"/>
      <c r="I89" s="145"/>
      <c r="J89" s="145"/>
      <c r="K89" s="90"/>
    </row>
    <row r="90" spans="2:11" ht="18" customHeight="1">
      <c r="B90" s="159" t="s">
        <v>123</v>
      </c>
      <c r="C90" s="838" t="s">
        <v>495</v>
      </c>
      <c r="D90" s="839" t="s">
        <v>421</v>
      </c>
      <c r="E90" s="193" t="s">
        <v>349</v>
      </c>
      <c r="F90" s="484"/>
      <c r="G90" s="147"/>
      <c r="H90" s="147"/>
      <c r="I90" s="145"/>
      <c r="J90" s="145"/>
      <c r="K90" s="90"/>
    </row>
    <row r="91" spans="2:6" ht="15.75" thickBot="1">
      <c r="B91" s="180" t="s">
        <v>422</v>
      </c>
      <c r="C91" s="994" t="s">
        <v>497</v>
      </c>
      <c r="D91" s="994"/>
      <c r="E91" s="994"/>
      <c r="F91" s="994"/>
    </row>
    <row r="92" spans="2:11" ht="18" customHeight="1" thickBot="1">
      <c r="B92" s="159" t="s">
        <v>122</v>
      </c>
      <c r="C92" s="838" t="s">
        <v>488</v>
      </c>
      <c r="D92" s="839" t="s">
        <v>421</v>
      </c>
      <c r="E92" s="193" t="s">
        <v>349</v>
      </c>
      <c r="F92" s="484"/>
      <c r="G92" s="147"/>
      <c r="H92" s="147"/>
      <c r="I92" s="145"/>
      <c r="J92" s="145"/>
      <c r="K92" s="90"/>
    </row>
    <row r="93" spans="2:11" ht="18" customHeight="1" thickBot="1">
      <c r="B93" s="159" t="s">
        <v>123</v>
      </c>
      <c r="C93" s="838" t="s">
        <v>498</v>
      </c>
      <c r="D93" s="839" t="s">
        <v>421</v>
      </c>
      <c r="E93" s="193" t="s">
        <v>499</v>
      </c>
      <c r="F93" s="484"/>
      <c r="G93" s="147"/>
      <c r="H93" s="147"/>
      <c r="I93" s="145"/>
      <c r="J93" s="145"/>
      <c r="K93" s="90"/>
    </row>
    <row r="94" spans="2:11" ht="16.5" thickBot="1">
      <c r="B94" s="497" t="s">
        <v>493</v>
      </c>
      <c r="C94" s="829" t="s">
        <v>653</v>
      </c>
      <c r="D94" s="830"/>
      <c r="E94" s="830"/>
      <c r="F94" s="831"/>
      <c r="G94" s="498"/>
      <c r="H94" s="498"/>
      <c r="I94" s="145"/>
      <c r="J94" s="145"/>
      <c r="K94" s="42"/>
    </row>
    <row r="95" spans="2:11" ht="30">
      <c r="B95" s="832" t="s">
        <v>122</v>
      </c>
      <c r="C95" s="833" t="s">
        <v>654</v>
      </c>
      <c r="D95" s="496" t="s">
        <v>655</v>
      </c>
      <c r="E95" s="496" t="s">
        <v>656</v>
      </c>
      <c r="F95" s="499" t="s">
        <v>419</v>
      </c>
      <c r="G95" s="147"/>
      <c r="H95" s="147"/>
      <c r="I95" s="145"/>
      <c r="J95" s="145"/>
      <c r="K95" s="90"/>
    </row>
    <row r="96" spans="2:11" ht="16.5" thickBot="1">
      <c r="B96" s="832"/>
      <c r="C96" s="833"/>
      <c r="D96" s="500" t="str">
        <f>D99</f>
        <v>MWh/rok</v>
      </c>
      <c r="E96" s="500" t="str">
        <f>E99</f>
        <v>MWh/rok</v>
      </c>
      <c r="F96" s="501" t="str">
        <f>F99</f>
        <v>MWh/rok</v>
      </c>
      <c r="G96" s="147"/>
      <c r="H96" s="147"/>
      <c r="I96" s="145"/>
      <c r="J96" s="145"/>
      <c r="K96" s="90"/>
    </row>
    <row r="97" spans="2:10" ht="16.5" thickBot="1">
      <c r="B97" s="148"/>
      <c r="C97" s="149"/>
      <c r="D97" s="506"/>
      <c r="E97" s="507"/>
      <c r="F97" s="504">
        <f>D97-E97</f>
        <v>0</v>
      </c>
      <c r="G97" s="145"/>
      <c r="H97" s="145"/>
      <c r="I97" s="145"/>
      <c r="J97" s="145"/>
    </row>
    <row r="98" spans="2:11" ht="47.25">
      <c r="B98" s="832" t="s">
        <v>123</v>
      </c>
      <c r="C98" s="833" t="s">
        <v>420</v>
      </c>
      <c r="D98" s="150" t="s">
        <v>657</v>
      </c>
      <c r="E98" s="150" t="s">
        <v>658</v>
      </c>
      <c r="F98" s="151" t="s">
        <v>419</v>
      </c>
      <c r="G98" s="147"/>
      <c r="H98" s="147"/>
      <c r="I98" s="145"/>
      <c r="J98" s="145"/>
      <c r="K98" s="90"/>
    </row>
    <row r="99" spans="2:11" ht="16.5" thickBot="1">
      <c r="B99" s="832"/>
      <c r="C99" s="833"/>
      <c r="D99" s="152" t="s">
        <v>421</v>
      </c>
      <c r="E99" s="152" t="s">
        <v>421</v>
      </c>
      <c r="F99" s="153" t="s">
        <v>421</v>
      </c>
      <c r="G99" s="147"/>
      <c r="H99" s="147"/>
      <c r="I99" s="145"/>
      <c r="J99" s="145"/>
      <c r="K99" s="90"/>
    </row>
    <row r="100" spans="2:10" ht="16.5" thickBot="1">
      <c r="B100" s="154"/>
      <c r="C100" s="155"/>
      <c r="D100" s="506"/>
      <c r="E100" s="507"/>
      <c r="F100" s="505">
        <f>D100-E100</f>
        <v>0</v>
      </c>
      <c r="G100" s="145"/>
      <c r="H100" s="145"/>
      <c r="I100" s="145"/>
      <c r="J100" s="145"/>
    </row>
    <row r="101" spans="2:11" ht="16.5" thickBot="1">
      <c r="B101" s="156" t="s">
        <v>496</v>
      </c>
      <c r="C101" s="991" t="s">
        <v>423</v>
      </c>
      <c r="D101" s="992"/>
      <c r="E101" s="993"/>
      <c r="F101" s="157"/>
      <c r="G101" s="158"/>
      <c r="H101" s="158"/>
      <c r="I101" s="145"/>
      <c r="J101" s="145"/>
      <c r="K101" s="43"/>
    </row>
    <row r="102" spans="2:11" ht="31.5">
      <c r="B102" s="159" t="s">
        <v>122</v>
      </c>
      <c r="C102" s="160" t="s">
        <v>424</v>
      </c>
      <c r="D102" s="161" t="s">
        <v>421</v>
      </c>
      <c r="E102" s="486"/>
      <c r="F102" s="145"/>
      <c r="G102" s="147"/>
      <c r="H102" s="147"/>
      <c r="I102" s="145"/>
      <c r="J102" s="145"/>
      <c r="K102" s="90"/>
    </row>
    <row r="103" spans="2:8" ht="31.5">
      <c r="B103" s="146" t="s">
        <v>123</v>
      </c>
      <c r="C103" s="162" t="s">
        <v>425</v>
      </c>
      <c r="D103" s="163" t="s">
        <v>421</v>
      </c>
      <c r="E103" s="487"/>
      <c r="F103" s="145"/>
      <c r="G103" s="147"/>
      <c r="H103" s="147"/>
    </row>
    <row r="104" spans="2:8" ht="31.5">
      <c r="B104" s="146" t="s">
        <v>125</v>
      </c>
      <c r="C104" s="164" t="s">
        <v>426</v>
      </c>
      <c r="D104" s="163" t="str">
        <f>D102</f>
        <v>MWh/rok</v>
      </c>
      <c r="E104" s="487"/>
      <c r="F104" s="145"/>
      <c r="G104" s="147"/>
      <c r="H104" s="147"/>
    </row>
    <row r="105" spans="2:8" ht="32.25" thickBot="1">
      <c r="B105" s="165" t="s">
        <v>126</v>
      </c>
      <c r="C105" s="166" t="s">
        <v>427</v>
      </c>
      <c r="D105" s="167" t="s">
        <v>421</v>
      </c>
      <c r="E105" s="488"/>
      <c r="F105" s="145"/>
      <c r="G105" s="147"/>
      <c r="H105" s="147"/>
    </row>
    <row r="106" spans="2:10" ht="15">
      <c r="B106" s="89"/>
      <c r="G106" s="90"/>
      <c r="H106" s="170" t="s">
        <v>194</v>
      </c>
      <c r="I106" s="170"/>
      <c r="J106" s="170"/>
    </row>
    <row r="107" spans="3:10" ht="15">
      <c r="C107" s="168" t="s">
        <v>136</v>
      </c>
      <c r="D107" s="169"/>
      <c r="E107" s="14"/>
      <c r="H107" s="982"/>
      <c r="I107" s="983"/>
      <c r="J107" s="984"/>
    </row>
    <row r="108" spans="3:10" ht="15">
      <c r="C108" s="171" t="s">
        <v>192</v>
      </c>
      <c r="D108" s="12"/>
      <c r="E108" s="14"/>
      <c r="H108" s="985"/>
      <c r="I108" s="986"/>
      <c r="J108" s="987"/>
    </row>
    <row r="109" spans="3:10" ht="15">
      <c r="C109" s="490">
        <v>0</v>
      </c>
      <c r="D109" s="12"/>
      <c r="E109" s="14"/>
      <c r="H109" s="985"/>
      <c r="I109" s="986"/>
      <c r="J109" s="987"/>
    </row>
    <row r="110" spans="4:10" ht="18" customHeight="1">
      <c r="D110" s="12"/>
      <c r="E110" s="14"/>
      <c r="H110" s="988"/>
      <c r="I110" s="989"/>
      <c r="J110" s="990"/>
    </row>
    <row r="111" spans="3:10" ht="15.75">
      <c r="C111" s="172" t="s">
        <v>428</v>
      </c>
      <c r="D111" s="12"/>
      <c r="E111" s="14"/>
      <c r="H111" s="11" t="s">
        <v>193</v>
      </c>
      <c r="I111" s="489">
        <v>0</v>
      </c>
      <c r="J111" s="491"/>
    </row>
    <row r="112" spans="3:5" ht="15">
      <c r="C112" s="172"/>
      <c r="E112" s="14"/>
    </row>
  </sheetData>
  <sheetProtection/>
  <mergeCells count="197">
    <mergeCell ref="F83:G83"/>
    <mergeCell ref="H83:I83"/>
    <mergeCell ref="F81:G81"/>
    <mergeCell ref="H81:I81"/>
    <mergeCell ref="F82:G82"/>
    <mergeCell ref="H82:I82"/>
    <mergeCell ref="C93:D93"/>
    <mergeCell ref="H107:J110"/>
    <mergeCell ref="C101:E101"/>
    <mergeCell ref="C91:F91"/>
    <mergeCell ref="F77:G77"/>
    <mergeCell ref="H77:I77"/>
    <mergeCell ref="C78:J78"/>
    <mergeCell ref="B79:B80"/>
    <mergeCell ref="C79:C80"/>
    <mergeCell ref="E79:E80"/>
    <mergeCell ref="F79:G79"/>
    <mergeCell ref="H79:I79"/>
    <mergeCell ref="F80:G80"/>
    <mergeCell ref="H80:I80"/>
    <mergeCell ref="F75:G75"/>
    <mergeCell ref="H75:I75"/>
    <mergeCell ref="F76:G76"/>
    <mergeCell ref="H76:I76"/>
    <mergeCell ref="F71:G71"/>
    <mergeCell ref="H71:I71"/>
    <mergeCell ref="C72:J72"/>
    <mergeCell ref="B73:B74"/>
    <mergeCell ref="C73:C74"/>
    <mergeCell ref="E73:E74"/>
    <mergeCell ref="F73:G73"/>
    <mergeCell ref="H73:I73"/>
    <mergeCell ref="F74:G74"/>
    <mergeCell ref="H74:I74"/>
    <mergeCell ref="F69:G69"/>
    <mergeCell ref="H69:I69"/>
    <mergeCell ref="F70:G70"/>
    <mergeCell ref="H70:I70"/>
    <mergeCell ref="B67:B68"/>
    <mergeCell ref="C67:C68"/>
    <mergeCell ref="F67:G67"/>
    <mergeCell ref="H67:I67"/>
    <mergeCell ref="F68:G68"/>
    <mergeCell ref="H68:I68"/>
    <mergeCell ref="D65:E65"/>
    <mergeCell ref="F65:G65"/>
    <mergeCell ref="H65:I65"/>
    <mergeCell ref="C66:J66"/>
    <mergeCell ref="D63:E63"/>
    <mergeCell ref="F63:G63"/>
    <mergeCell ref="H63:I63"/>
    <mergeCell ref="D64:E64"/>
    <mergeCell ref="F64:G64"/>
    <mergeCell ref="H64:I64"/>
    <mergeCell ref="H61:I61"/>
    <mergeCell ref="D62:E62"/>
    <mergeCell ref="F62:G62"/>
    <mergeCell ref="H62:I62"/>
    <mergeCell ref="C58:D58"/>
    <mergeCell ref="E58:I58"/>
    <mergeCell ref="C59:J59"/>
    <mergeCell ref="B60:B61"/>
    <mergeCell ref="C60:C61"/>
    <mergeCell ref="D60:E60"/>
    <mergeCell ref="F60:G60"/>
    <mergeCell ref="H60:I60"/>
    <mergeCell ref="D61:E61"/>
    <mergeCell ref="F61:G61"/>
    <mergeCell ref="C53:D53"/>
    <mergeCell ref="B54:J54"/>
    <mergeCell ref="C55:J55"/>
    <mergeCell ref="B56:B57"/>
    <mergeCell ref="C56:D57"/>
    <mergeCell ref="E56:I57"/>
    <mergeCell ref="C49:D49"/>
    <mergeCell ref="C50:D50"/>
    <mergeCell ref="C51:D51"/>
    <mergeCell ref="C52:D52"/>
    <mergeCell ref="C45:D45"/>
    <mergeCell ref="C46:D46"/>
    <mergeCell ref="C47:D47"/>
    <mergeCell ref="C48:D48"/>
    <mergeCell ref="J40:J41"/>
    <mergeCell ref="C42:J42"/>
    <mergeCell ref="B43:B44"/>
    <mergeCell ref="C43:D44"/>
    <mergeCell ref="I43:I44"/>
    <mergeCell ref="C39:D39"/>
    <mergeCell ref="E39:H39"/>
    <mergeCell ref="B40:B41"/>
    <mergeCell ref="C40:D41"/>
    <mergeCell ref="E40:I41"/>
    <mergeCell ref="B36:B37"/>
    <mergeCell ref="C36:D37"/>
    <mergeCell ref="E36:H37"/>
    <mergeCell ref="C38:D38"/>
    <mergeCell ref="E38:H38"/>
    <mergeCell ref="C32:E32"/>
    <mergeCell ref="C33:E33"/>
    <mergeCell ref="C34:E34"/>
    <mergeCell ref="C35:G35"/>
    <mergeCell ref="B26:B27"/>
    <mergeCell ref="C26:C27"/>
    <mergeCell ref="D26:E26"/>
    <mergeCell ref="G26:G27"/>
    <mergeCell ref="C28:G28"/>
    <mergeCell ref="B29:B30"/>
    <mergeCell ref="C29:E30"/>
    <mergeCell ref="C31:E31"/>
    <mergeCell ref="B24:B25"/>
    <mergeCell ref="C24:C25"/>
    <mergeCell ref="D24:E24"/>
    <mergeCell ref="G24:G25"/>
    <mergeCell ref="H26:H27"/>
    <mergeCell ref="I26:I27"/>
    <mergeCell ref="J22:J23"/>
    <mergeCell ref="D23:E23"/>
    <mergeCell ref="H24:H25"/>
    <mergeCell ref="I24:I25"/>
    <mergeCell ref="J26:J27"/>
    <mergeCell ref="D27:E27"/>
    <mergeCell ref="H20:H21"/>
    <mergeCell ref="I20:I21"/>
    <mergeCell ref="J20:J21"/>
    <mergeCell ref="D21:E21"/>
    <mergeCell ref="H22:H23"/>
    <mergeCell ref="I22:I23"/>
    <mergeCell ref="J24:J25"/>
    <mergeCell ref="D25:E25"/>
    <mergeCell ref="B22:B23"/>
    <mergeCell ref="C22:C23"/>
    <mergeCell ref="D22:E22"/>
    <mergeCell ref="G22:G23"/>
    <mergeCell ref="B20:B21"/>
    <mergeCell ref="C20:C21"/>
    <mergeCell ref="D20:E20"/>
    <mergeCell ref="G20:G21"/>
    <mergeCell ref="B18:B19"/>
    <mergeCell ref="C18:C19"/>
    <mergeCell ref="D18:E18"/>
    <mergeCell ref="D19:E19"/>
    <mergeCell ref="H15:H16"/>
    <mergeCell ref="I15:I16"/>
    <mergeCell ref="J15:J16"/>
    <mergeCell ref="C17:G17"/>
    <mergeCell ref="B15:B16"/>
    <mergeCell ref="C15:D16"/>
    <mergeCell ref="E15:E16"/>
    <mergeCell ref="G15:G16"/>
    <mergeCell ref="H11:H12"/>
    <mergeCell ref="I11:I12"/>
    <mergeCell ref="J11:J12"/>
    <mergeCell ref="B13:B14"/>
    <mergeCell ref="C13:D14"/>
    <mergeCell ref="J13:J14"/>
    <mergeCell ref="B11:B12"/>
    <mergeCell ref="C11:D12"/>
    <mergeCell ref="E11:E12"/>
    <mergeCell ref="G11:G12"/>
    <mergeCell ref="J7:J8"/>
    <mergeCell ref="B9:B10"/>
    <mergeCell ref="C9:D10"/>
    <mergeCell ref="E9:E10"/>
    <mergeCell ref="G9:G10"/>
    <mergeCell ref="H9:H10"/>
    <mergeCell ref="I9:I10"/>
    <mergeCell ref="J9:J10"/>
    <mergeCell ref="B7:B8"/>
    <mergeCell ref="C7:D8"/>
    <mergeCell ref="B1:J1"/>
    <mergeCell ref="C2:J2"/>
    <mergeCell ref="C4:J4"/>
    <mergeCell ref="B5:B6"/>
    <mergeCell ref="C5:D6"/>
    <mergeCell ref="E7:E8"/>
    <mergeCell ref="G7:G8"/>
    <mergeCell ref="H7:H8"/>
    <mergeCell ref="I7:I8"/>
    <mergeCell ref="C92:D92"/>
    <mergeCell ref="H87:I87"/>
    <mergeCell ref="C84:J84"/>
    <mergeCell ref="B85:B86"/>
    <mergeCell ref="C85:C86"/>
    <mergeCell ref="E85:E86"/>
    <mergeCell ref="F85:G85"/>
    <mergeCell ref="H85:I85"/>
    <mergeCell ref="F86:G86"/>
    <mergeCell ref="H86:I86"/>
    <mergeCell ref="F87:G87"/>
    <mergeCell ref="C88:F88"/>
    <mergeCell ref="C89:D89"/>
    <mergeCell ref="C90:D90"/>
    <mergeCell ref="C94:F94"/>
    <mergeCell ref="B95:B96"/>
    <mergeCell ref="C95:C96"/>
    <mergeCell ref="B98:B99"/>
    <mergeCell ref="C98:C99"/>
  </mergeCells>
  <printOptions/>
  <pageMargins left="0.7" right="0.7" top="0.75" bottom="0.75" header="0.3" footer="0.3"/>
  <pageSetup horizontalDpi="600" verticalDpi="600" orientation="portrait" paperSize="9" scale="59" r:id="rId1"/>
  <headerFooter alignWithMargins="0">
    <oddHeader>&amp;C&amp;"Czcionka tekstu podstawowego,Pogrubiony"&amp;12 2a. Opis techniczny budynku</oddHeader>
  </headerFooter>
  <rowBreaks count="1" manualBreakCount="1">
    <brk id="54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C34" sqref="C34"/>
    </sheetView>
  </sheetViews>
  <sheetFormatPr defaultColWidth="8.796875" defaultRowHeight="14.25"/>
  <cols>
    <col min="2" max="2" width="5.09765625" style="0" customWidth="1"/>
    <col min="3" max="3" width="35.8984375" style="0" customWidth="1"/>
    <col min="4" max="4" width="8.5" style="0" customWidth="1"/>
    <col min="5" max="5" width="18.09765625" style="0" customWidth="1"/>
    <col min="6" max="6" width="17" style="0" customWidth="1"/>
    <col min="7" max="14" width="5.3984375" style="0" customWidth="1"/>
  </cols>
  <sheetData>
    <row r="2" spans="2:6" ht="15">
      <c r="B2" s="995" t="s">
        <v>88</v>
      </c>
      <c r="C2" s="995"/>
      <c r="D2" s="995"/>
      <c r="E2" s="995"/>
      <c r="F2" s="995"/>
    </row>
    <row r="4" spans="2:6" ht="15">
      <c r="B4" s="996" t="s">
        <v>227</v>
      </c>
      <c r="C4" s="996"/>
      <c r="D4" s="996"/>
      <c r="E4" s="996"/>
      <c r="F4" s="996"/>
    </row>
    <row r="5" spans="2:6" ht="40.5" customHeight="1">
      <c r="B5" s="997" t="s">
        <v>228</v>
      </c>
      <c r="C5" s="997"/>
      <c r="D5" s="997"/>
      <c r="E5" s="49" t="s">
        <v>229</v>
      </c>
      <c r="F5" s="49" t="s">
        <v>270</v>
      </c>
    </row>
    <row r="6" spans="2:6" ht="14.25">
      <c r="B6" s="57" t="s">
        <v>122</v>
      </c>
      <c r="C6" s="59" t="s">
        <v>233</v>
      </c>
      <c r="D6" s="51" t="s">
        <v>234</v>
      </c>
      <c r="E6" s="432"/>
      <c r="F6" s="432"/>
    </row>
    <row r="7" spans="2:6" ht="14.25">
      <c r="B7" s="54" t="s">
        <v>123</v>
      </c>
      <c r="C7" s="999" t="s">
        <v>231</v>
      </c>
      <c r="D7" s="1000"/>
      <c r="E7" s="433"/>
      <c r="F7" s="433"/>
    </row>
    <row r="8" spans="2:6" ht="14.25">
      <c r="B8" s="55"/>
      <c r="C8" s="48" t="s">
        <v>235</v>
      </c>
      <c r="D8" s="53" t="s">
        <v>274</v>
      </c>
      <c r="E8" s="434"/>
      <c r="F8" s="434"/>
    </row>
    <row r="9" spans="2:6" ht="14.25">
      <c r="B9" s="55"/>
      <c r="C9" s="48" t="s">
        <v>236</v>
      </c>
      <c r="D9" s="53" t="s">
        <v>274</v>
      </c>
      <c r="E9" s="434"/>
      <c r="F9" s="434"/>
    </row>
    <row r="10" spans="2:6" ht="16.5">
      <c r="B10" s="55"/>
      <c r="C10" s="48" t="s">
        <v>237</v>
      </c>
      <c r="D10" s="53" t="s">
        <v>238</v>
      </c>
      <c r="E10" s="434"/>
      <c r="F10" s="434"/>
    </row>
    <row r="11" spans="2:6" ht="14.25">
      <c r="B11" s="56"/>
      <c r="C11" s="60" t="s">
        <v>303</v>
      </c>
      <c r="D11" s="53" t="s">
        <v>274</v>
      </c>
      <c r="E11" s="435"/>
      <c r="F11" s="435"/>
    </row>
    <row r="12" spans="2:6" ht="16.5">
      <c r="B12" s="78" t="s">
        <v>125</v>
      </c>
      <c r="C12" s="1007" t="s">
        <v>62</v>
      </c>
      <c r="D12" s="1008"/>
      <c r="E12" s="435"/>
      <c r="F12" s="435"/>
    </row>
    <row r="13" spans="2:6" ht="14.25">
      <c r="B13" s="78" t="s">
        <v>126</v>
      </c>
      <c r="C13" s="60" t="s">
        <v>304</v>
      </c>
      <c r="D13" s="53" t="s">
        <v>205</v>
      </c>
      <c r="E13" s="435"/>
      <c r="F13" s="435"/>
    </row>
    <row r="14" spans="2:6" ht="14.25">
      <c r="B14" s="78" t="s">
        <v>127</v>
      </c>
      <c r="C14" s="60" t="s">
        <v>305</v>
      </c>
      <c r="D14" s="53" t="s">
        <v>205</v>
      </c>
      <c r="E14" s="435"/>
      <c r="F14" s="435"/>
    </row>
    <row r="15" spans="2:6" ht="14.25">
      <c r="B15" s="78" t="s">
        <v>129</v>
      </c>
      <c r="C15" s="60" t="s">
        <v>306</v>
      </c>
      <c r="D15" s="53" t="s">
        <v>205</v>
      </c>
      <c r="E15" s="435"/>
      <c r="F15" s="435"/>
    </row>
    <row r="16" spans="2:6" ht="14.25">
      <c r="B16" s="78" t="s">
        <v>130</v>
      </c>
      <c r="C16" s="60" t="s">
        <v>308</v>
      </c>
      <c r="D16" s="53" t="s">
        <v>205</v>
      </c>
      <c r="E16" s="435"/>
      <c r="F16" s="435"/>
    </row>
    <row r="17" spans="2:6" ht="14.25">
      <c r="B17" s="78"/>
      <c r="C17" s="59" t="s">
        <v>307</v>
      </c>
      <c r="D17" s="53" t="s">
        <v>205</v>
      </c>
      <c r="E17" s="435"/>
      <c r="F17" s="435"/>
    </row>
    <row r="18" spans="2:6" ht="14.25">
      <c r="B18" s="78" t="s">
        <v>131</v>
      </c>
      <c r="C18" s="59" t="s">
        <v>315</v>
      </c>
      <c r="D18" s="53" t="s">
        <v>205</v>
      </c>
      <c r="E18" s="435"/>
      <c r="F18" s="435"/>
    </row>
    <row r="19" spans="2:6" ht="14.25">
      <c r="B19" s="53" t="s">
        <v>132</v>
      </c>
      <c r="C19" s="59" t="s">
        <v>309</v>
      </c>
      <c r="D19" s="53" t="s">
        <v>205</v>
      </c>
      <c r="E19" s="436"/>
      <c r="F19" s="436"/>
    </row>
    <row r="20" spans="2:6" ht="15">
      <c r="B20" s="996" t="s">
        <v>232</v>
      </c>
      <c r="C20" s="996"/>
      <c r="D20" s="996"/>
      <c r="E20" s="996"/>
      <c r="F20" s="996"/>
    </row>
    <row r="21" spans="2:6" ht="14.25">
      <c r="B21" s="57" t="s">
        <v>122</v>
      </c>
      <c r="C21" s="59" t="s">
        <v>239</v>
      </c>
      <c r="D21" s="53" t="s">
        <v>234</v>
      </c>
      <c r="E21" s="436"/>
      <c r="F21" s="436"/>
    </row>
    <row r="22" spans="2:6" ht="44.25" customHeight="1">
      <c r="B22" s="57" t="s">
        <v>123</v>
      </c>
      <c r="C22" s="63" t="s">
        <v>240</v>
      </c>
      <c r="D22" s="57" t="s">
        <v>244</v>
      </c>
      <c r="E22" s="436"/>
      <c r="F22" s="436"/>
    </row>
    <row r="23" spans="2:6" ht="14.25">
      <c r="B23" s="57" t="s">
        <v>125</v>
      </c>
      <c r="C23" s="77" t="s">
        <v>241</v>
      </c>
      <c r="D23" s="57" t="s">
        <v>244</v>
      </c>
      <c r="E23" s="436"/>
      <c r="F23" s="436"/>
    </row>
    <row r="24" spans="2:6" ht="14.25">
      <c r="B24" s="57" t="s">
        <v>126</v>
      </c>
      <c r="C24" s="77" t="s">
        <v>271</v>
      </c>
      <c r="D24" s="57" t="s">
        <v>272</v>
      </c>
      <c r="E24" s="436"/>
      <c r="F24" s="436"/>
    </row>
    <row r="25" spans="2:6" ht="14.25">
      <c r="B25" s="57" t="s">
        <v>127</v>
      </c>
      <c r="C25" s="59" t="s">
        <v>242</v>
      </c>
      <c r="D25" s="53" t="s">
        <v>245</v>
      </c>
      <c r="E25" s="436"/>
      <c r="F25" s="436"/>
    </row>
    <row r="26" spans="2:6" ht="14.25">
      <c r="B26" s="57" t="s">
        <v>129</v>
      </c>
      <c r="C26" s="59" t="s">
        <v>243</v>
      </c>
      <c r="D26" s="57" t="s">
        <v>244</v>
      </c>
      <c r="E26" s="436"/>
      <c r="F26" s="436"/>
    </row>
    <row r="27" spans="2:6" ht="14.25">
      <c r="B27" s="57" t="s">
        <v>130</v>
      </c>
      <c r="C27" s="59" t="s">
        <v>273</v>
      </c>
      <c r="D27" s="57" t="s">
        <v>244</v>
      </c>
      <c r="E27" s="436"/>
      <c r="F27" s="436"/>
    </row>
    <row r="28" spans="2:6" ht="18.75">
      <c r="B28" s="57" t="s">
        <v>131</v>
      </c>
      <c r="C28" s="59" t="s">
        <v>275</v>
      </c>
      <c r="D28" s="57" t="s">
        <v>274</v>
      </c>
      <c r="E28" s="436"/>
      <c r="F28" s="436"/>
    </row>
    <row r="29" spans="2:6" ht="15">
      <c r="B29" s="996" t="s">
        <v>259</v>
      </c>
      <c r="C29" s="996"/>
      <c r="D29" s="996"/>
      <c r="E29" s="996"/>
      <c r="F29" s="996"/>
    </row>
    <row r="30" spans="2:6" ht="16.5">
      <c r="B30" s="64" t="s">
        <v>122</v>
      </c>
      <c r="C30" s="65" t="s">
        <v>302</v>
      </c>
      <c r="D30" s="57" t="s">
        <v>245</v>
      </c>
      <c r="E30" s="998"/>
      <c r="F30" s="998"/>
    </row>
    <row r="31" spans="2:6" ht="16.5">
      <c r="B31" s="64" t="s">
        <v>123</v>
      </c>
      <c r="C31" s="65" t="s">
        <v>297</v>
      </c>
      <c r="D31" s="57" t="s">
        <v>245</v>
      </c>
      <c r="E31" s="437"/>
      <c r="F31" s="437"/>
    </row>
    <row r="32" spans="2:6" ht="16.5">
      <c r="B32" s="64" t="s">
        <v>125</v>
      </c>
      <c r="C32" s="65" t="s">
        <v>298</v>
      </c>
      <c r="D32" s="57" t="s">
        <v>245</v>
      </c>
      <c r="E32" s="998"/>
      <c r="F32" s="998"/>
    </row>
    <row r="33" spans="2:6" ht="16.5">
      <c r="B33" s="64" t="s">
        <v>126</v>
      </c>
      <c r="C33" s="65" t="s">
        <v>299</v>
      </c>
      <c r="D33" s="57" t="s">
        <v>245</v>
      </c>
      <c r="E33" s="437"/>
      <c r="F33" s="437"/>
    </row>
    <row r="34" spans="2:6" ht="18.75">
      <c r="B34" s="64" t="s">
        <v>127</v>
      </c>
      <c r="C34" s="65" t="s">
        <v>276</v>
      </c>
      <c r="D34" s="57" t="s">
        <v>245</v>
      </c>
      <c r="E34" s="1003">
        <f>IF(E28&lt;&gt;0,(E28-F28)/E28,"")</f>
      </c>
      <c r="F34" s="1003"/>
    </row>
    <row r="36" spans="2:6" ht="168.75" customHeight="1">
      <c r="B36" s="1001" t="s">
        <v>66</v>
      </c>
      <c r="C36" s="1002"/>
      <c r="D36" s="1002"/>
      <c r="E36" s="1002"/>
      <c r="F36" s="1002"/>
    </row>
    <row r="37" spans="1:6" ht="45" customHeight="1">
      <c r="A37" s="58"/>
      <c r="B37" s="1004" t="s">
        <v>310</v>
      </c>
      <c r="C37" s="1004"/>
      <c r="D37" s="1004"/>
      <c r="E37" s="1004"/>
      <c r="F37" s="1004"/>
    </row>
    <row r="38" spans="1:6" ht="56.25" customHeight="1">
      <c r="A38" s="58"/>
      <c r="B38" s="1001" t="s">
        <v>296</v>
      </c>
      <c r="C38" s="1002"/>
      <c r="D38" s="1002"/>
      <c r="E38" s="1002"/>
      <c r="F38" s="1002"/>
    </row>
    <row r="39" spans="2:6" ht="60.75" customHeight="1">
      <c r="B39" s="1004" t="s">
        <v>300</v>
      </c>
      <c r="C39" s="1004"/>
      <c r="D39" s="1004"/>
      <c r="E39" s="1004"/>
      <c r="F39" s="1004"/>
    </row>
    <row r="40" spans="2:6" s="76" customFormat="1" ht="73.5" customHeight="1">
      <c r="B40" s="1005" t="s">
        <v>301</v>
      </c>
      <c r="C40" s="1006"/>
      <c r="D40" s="1006"/>
      <c r="E40" s="1006"/>
      <c r="F40" s="1006"/>
    </row>
  </sheetData>
  <sheetProtection/>
  <mergeCells count="15">
    <mergeCell ref="B36:F36"/>
    <mergeCell ref="E34:F34"/>
    <mergeCell ref="B39:F39"/>
    <mergeCell ref="B40:F40"/>
    <mergeCell ref="B37:F37"/>
    <mergeCell ref="B38:F38"/>
    <mergeCell ref="B29:F29"/>
    <mergeCell ref="E30:F30"/>
    <mergeCell ref="E32:F32"/>
    <mergeCell ref="C7:D7"/>
    <mergeCell ref="C12:D12"/>
    <mergeCell ref="B2:F2"/>
    <mergeCell ref="B4:F4"/>
    <mergeCell ref="B5:D5"/>
    <mergeCell ref="B20:F20"/>
  </mergeCells>
  <printOptions/>
  <pageMargins left="0.7" right="0.7" top="0.75" bottom="0.75" header="0.3" footer="0.3"/>
  <pageSetup horizontalDpi="600" verticalDpi="600" orientation="portrait" paperSize="9" scale="72" r:id="rId1"/>
  <headerFooter alignWithMargins="0">
    <oddHeader>&amp;C&amp;"Czcionka tekstu podstawowego,Pogrubiony"&amp;12 3a. KARTA AUDYTU ENERGETYCZNEGO EX-ANTE 
ŹRÓDŁA CIEPŁA/ENERGII ELEKTRYCZNEJ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H5" sqref="H5"/>
    </sheetView>
  </sheetViews>
  <sheetFormatPr defaultColWidth="8.796875" defaultRowHeight="14.25"/>
  <cols>
    <col min="1" max="1" width="7.09765625" style="0" customWidth="1"/>
    <col min="2" max="2" width="34.69921875" style="0" customWidth="1"/>
    <col min="3" max="3" width="7.8984375" style="0" customWidth="1"/>
    <col min="4" max="4" width="16.3984375" style="0" customWidth="1"/>
    <col min="5" max="5" width="16.09765625" style="0" customWidth="1"/>
    <col min="6" max="7" width="5.3984375" style="0" customWidth="1"/>
  </cols>
  <sheetData>
    <row r="1" spans="2:5" ht="15">
      <c r="B1" s="995" t="s">
        <v>87</v>
      </c>
      <c r="C1" s="679"/>
      <c r="D1" s="679"/>
      <c r="E1" s="679"/>
    </row>
    <row r="3" spans="2:5" ht="15">
      <c r="B3" s="996" t="s">
        <v>246</v>
      </c>
      <c r="C3" s="996"/>
      <c r="D3" s="996"/>
      <c r="E3" s="996"/>
    </row>
    <row r="4" spans="2:5" ht="42.75">
      <c r="B4" s="997" t="s">
        <v>228</v>
      </c>
      <c r="C4" s="997"/>
      <c r="D4" s="49" t="s">
        <v>229</v>
      </c>
      <c r="E4" s="49" t="s">
        <v>230</v>
      </c>
    </row>
    <row r="5" spans="2:5" ht="14.25">
      <c r="B5" s="59" t="s">
        <v>247</v>
      </c>
      <c r="C5" s="51" t="s">
        <v>248</v>
      </c>
      <c r="D5" s="432"/>
      <c r="E5" s="432"/>
    </row>
    <row r="6" spans="2:5" ht="14.25">
      <c r="B6" s="59" t="s">
        <v>249</v>
      </c>
      <c r="C6" s="51" t="s">
        <v>250</v>
      </c>
      <c r="D6" s="432"/>
      <c r="E6" s="432"/>
    </row>
    <row r="7" spans="2:5" ht="16.5">
      <c r="B7" s="59" t="s">
        <v>251</v>
      </c>
      <c r="C7" s="51" t="s">
        <v>252</v>
      </c>
      <c r="D7" s="432"/>
      <c r="E7" s="432"/>
    </row>
    <row r="8" spans="2:5" ht="14.25">
      <c r="B8" s="59" t="s">
        <v>253</v>
      </c>
      <c r="C8" s="51" t="s">
        <v>254</v>
      </c>
      <c r="D8" s="432"/>
      <c r="E8" s="432"/>
    </row>
    <row r="9" spans="2:5" ht="15">
      <c r="B9" s="996" t="s">
        <v>232</v>
      </c>
      <c r="C9" s="996"/>
      <c r="D9" s="996"/>
      <c r="E9" s="996"/>
    </row>
    <row r="10" spans="2:5" ht="27.75" customHeight="1">
      <c r="B10" s="61" t="s">
        <v>255</v>
      </c>
      <c r="C10" s="62" t="s">
        <v>234</v>
      </c>
      <c r="D10" s="436"/>
      <c r="E10" s="436"/>
    </row>
    <row r="11" spans="2:5" ht="14.25">
      <c r="B11" s="59" t="s">
        <v>256</v>
      </c>
      <c r="C11" s="62" t="s">
        <v>244</v>
      </c>
      <c r="D11" s="436"/>
      <c r="E11" s="436"/>
    </row>
    <row r="12" spans="2:5" ht="15">
      <c r="B12" s="996" t="s">
        <v>258</v>
      </c>
      <c r="C12" s="996"/>
      <c r="D12" s="996"/>
      <c r="E12" s="996"/>
    </row>
    <row r="13" spans="2:5" ht="14.25">
      <c r="B13" s="59" t="s">
        <v>257</v>
      </c>
      <c r="C13" s="62" t="s">
        <v>245</v>
      </c>
      <c r="D13" s="436"/>
      <c r="E13" s="436"/>
    </row>
    <row r="14" ht="14.25">
      <c r="C14" s="52"/>
    </row>
    <row r="15" ht="14.25">
      <c r="C15" s="52"/>
    </row>
    <row r="16" ht="14.25">
      <c r="C16" s="52"/>
    </row>
  </sheetData>
  <sheetProtection/>
  <mergeCells count="5">
    <mergeCell ref="B1:E1"/>
    <mergeCell ref="B3:E3"/>
    <mergeCell ref="B4:C4"/>
    <mergeCell ref="B9:E9"/>
    <mergeCell ref="B12:E12"/>
  </mergeCells>
  <printOptions/>
  <pageMargins left="0.7" right="0.7" top="0.75" bottom="0.75" header="0.3" footer="0.3"/>
  <pageSetup horizontalDpi="600" verticalDpi="600" orientation="portrait" paperSize="9" scale="88" r:id="rId1"/>
  <headerFooter alignWithMargins="0">
    <oddHeader>&amp;C&amp;"Czcionka tekstu podstawowego,Pogrubiony"&amp;12 3b. KARTA AUDYTU ENERGETYCZNEGO EX-ANTE 
LOKALNEJ SIECI CIEPŁOWNICZEJ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JMikulow;JP</dc:creator>
  <cp:keywords/>
  <dc:description/>
  <cp:lastModifiedBy>Jarosław Niezgoda</cp:lastModifiedBy>
  <cp:lastPrinted>2016-05-27T07:09:34Z</cp:lastPrinted>
  <dcterms:created xsi:type="dcterms:W3CDTF">2013-04-16T08:21:29Z</dcterms:created>
  <dcterms:modified xsi:type="dcterms:W3CDTF">2016-07-25T06:20:44Z</dcterms:modified>
  <cp:category/>
  <cp:version/>
  <cp:contentType/>
  <cp:contentStatus/>
</cp:coreProperties>
</file>